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5670" windowWidth="19080" windowHeight="11175"/>
  </bookViews>
  <sheets>
    <sheet name="Concrete SOMD Exercise" sheetId="10" r:id="rId1"/>
    <sheet name="Metal Deck" sheetId="8" r:id="rId2"/>
  </sheets>
  <definedNames>
    <definedName name="BIDTYPE">#REF!</definedName>
    <definedName name="ESTIMATOR">#REF!</definedName>
    <definedName name="hdshdh">#REF!</definedName>
    <definedName name="JOBNAME">#REF!</definedName>
    <definedName name="LOCATION">#REF!</definedName>
    <definedName name="_xlnm.Print_Area" localSheetId="0">'Concrete SOMD Exercise'!$A$1:$M$41</definedName>
    <definedName name="_xlnm.Print_Area">#REF!</definedName>
    <definedName name="TAX">#REF!</definedName>
  </definedNames>
  <calcPr calcId="125725"/>
</workbook>
</file>

<file path=xl/calcChain.xml><?xml version="1.0" encoding="utf-8"?>
<calcChain xmlns="http://schemas.openxmlformats.org/spreadsheetml/2006/main">
  <c r="J25" i="10"/>
  <c r="L16"/>
  <c r="L15"/>
  <c r="L14"/>
  <c r="J18"/>
  <c r="M18" s="1"/>
  <c r="J17"/>
  <c r="M17" s="1"/>
  <c r="G25"/>
  <c r="H25" s="1"/>
  <c r="G22"/>
  <c r="H22" s="1"/>
  <c r="M22" s="1"/>
  <c r="G21"/>
  <c r="H21" s="1"/>
  <c r="M21" s="1"/>
  <c r="G16"/>
  <c r="H16" s="1"/>
  <c r="G15"/>
  <c r="H15" s="1"/>
  <c r="G14"/>
  <c r="H14" s="1"/>
  <c r="G10"/>
  <c r="H10" s="1"/>
  <c r="L10"/>
  <c r="L9"/>
  <c r="J10"/>
  <c r="J9"/>
  <c r="G9"/>
  <c r="H9" s="1"/>
  <c r="M9" s="1"/>
  <c r="B41"/>
  <c r="L37"/>
  <c r="H37"/>
  <c r="H35"/>
  <c r="J34" l="1"/>
  <c r="L34"/>
  <c r="M10"/>
  <c r="M16"/>
  <c r="M14"/>
  <c r="M25"/>
  <c r="M15"/>
  <c r="H34"/>
  <c r="M34" l="1"/>
  <c r="J35" s="1"/>
  <c r="M35" s="1"/>
  <c r="M36" l="1"/>
  <c r="J37" l="1"/>
  <c r="M37" s="1"/>
  <c r="M38" s="1"/>
</calcChain>
</file>

<file path=xl/sharedStrings.xml><?xml version="1.0" encoding="utf-8"?>
<sst xmlns="http://schemas.openxmlformats.org/spreadsheetml/2006/main" count="69" uniqueCount="48">
  <si>
    <t xml:space="preserve"> </t>
  </si>
  <si>
    <t>%</t>
  </si>
  <si>
    <t>ITEM</t>
  </si>
  <si>
    <t>MH</t>
  </si>
  <si>
    <t>QTY</t>
  </si>
  <si>
    <t>UNIT</t>
  </si>
  <si>
    <t>MATERIAL</t>
  </si>
  <si>
    <t>PROD</t>
  </si>
  <si>
    <t>LABOR</t>
  </si>
  <si>
    <t>TOTAL</t>
  </si>
  <si>
    <t>SF</t>
  </si>
  <si>
    <t>CY</t>
  </si>
  <si>
    <t>(Add to and Expand this Spread Sheet as Necessary)</t>
  </si>
  <si>
    <t>--</t>
  </si>
  <si>
    <t>EXTENDED BY</t>
  </si>
  <si>
    <t>CHECKED BY</t>
  </si>
  <si>
    <t>______</t>
  </si>
  <si>
    <t>Los Angeles, CA</t>
  </si>
  <si>
    <t>SLAB ON METAL DECK (SOMD)</t>
  </si>
  <si>
    <t>LF</t>
  </si>
  <si>
    <t>Hung edge form (recess at terrace)</t>
  </si>
  <si>
    <t>FORMING</t>
  </si>
  <si>
    <t xml:space="preserve">Place lightweight SOMD </t>
  </si>
  <si>
    <t>PLACING (w/Pump)</t>
  </si>
  <si>
    <t>CEMENT FINISHING</t>
  </si>
  <si>
    <t>Trowel Finish SOMD</t>
  </si>
  <si>
    <t>Broom Finish SOMD - Roof</t>
  </si>
  <si>
    <t>CURE &amp; PROTECT</t>
  </si>
  <si>
    <t>SOMD (incl roof)</t>
  </si>
  <si>
    <t>Perimeter edge form by metal deck sub</t>
  </si>
  <si>
    <t>REINFORCING STEEL</t>
  </si>
  <si>
    <t>SUBTOTAL DIRECT COSTS - SOMD</t>
  </si>
  <si>
    <t>TOTAL COSTS - SOMD</t>
  </si>
  <si>
    <t>FEE (on Self Performed Work)</t>
  </si>
  <si>
    <t>TOTAL BID - SOMD</t>
  </si>
  <si>
    <t>EQUIP &amp; OVERHEAD (SOMD)</t>
  </si>
  <si>
    <t>Concrete supply 3000 psi HR +5%</t>
  </si>
  <si>
    <t>Concrete supply 3000 psi LtWt +5%</t>
  </si>
  <si>
    <t>Place hardrock SOMD - Roof</t>
  </si>
  <si>
    <t>Place lightweight SOMD - Roof</t>
  </si>
  <si>
    <t>RATE</t>
  </si>
  <si>
    <t>Form Bulkheads (pour stops)</t>
  </si>
  <si>
    <t>Fox Office Building 103</t>
  </si>
  <si>
    <t>CONCRETE SOMD ESTIMATE</t>
  </si>
  <si>
    <t>Rebar &amp; wire mesh, furnish &amp; install, included in concrete reinforcing budget</t>
  </si>
  <si>
    <t>COST</t>
  </si>
  <si>
    <t>CREW</t>
  </si>
  <si>
    <t>EQUIP/SUBCONTRACT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</si>
</sst>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#,##0.000_);\(#,##0.000\)"/>
    <numFmt numFmtId="167" formatCode="0.000_)"/>
  </numFmts>
  <fonts count="14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8"/>
      <name val="Arial"/>
      <family val="2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b/>
      <sz val="12"/>
      <name val="Arial MT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gray125">
        <fgColor theme="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3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4" fillId="0" borderId="0" xfId="3" applyFont="1" applyProtection="1"/>
    <xf numFmtId="0" fontId="3" fillId="0" borderId="1" xfId="3" applyFont="1" applyBorder="1" applyProtection="1"/>
    <xf numFmtId="0" fontId="6" fillId="0" borderId="0" xfId="3" applyFont="1" applyProtection="1"/>
    <xf numFmtId="166" fontId="4" fillId="0" borderId="0" xfId="3" applyNumberFormat="1" applyFont="1" applyProtection="1"/>
    <xf numFmtId="37" fontId="3" fillId="0" borderId="0" xfId="3" applyNumberFormat="1" applyFont="1" applyProtection="1"/>
    <xf numFmtId="0" fontId="7" fillId="0" borderId="2" xfId="3" applyFont="1" applyBorder="1" applyProtection="1">
      <protection locked="0"/>
    </xf>
    <xf numFmtId="0" fontId="4" fillId="0" borderId="0" xfId="3" applyFont="1" applyAlignment="1" applyProtection="1">
      <alignment horizontal="centerContinuous"/>
    </xf>
    <xf numFmtId="0" fontId="2" fillId="0" borderId="0" xfId="3" applyFont="1"/>
    <xf numFmtId="0" fontId="4" fillId="2" borderId="3" xfId="3" applyFont="1" applyFill="1" applyBorder="1" applyAlignment="1" applyProtection="1">
      <alignment horizontal="center"/>
    </xf>
    <xf numFmtId="0" fontId="4" fillId="2" borderId="4" xfId="3" applyFont="1" applyFill="1" applyBorder="1" applyAlignment="1" applyProtection="1">
      <alignment horizontal="center"/>
    </xf>
    <xf numFmtId="0" fontId="4" fillId="2" borderId="3" xfId="3" applyFont="1" applyFill="1" applyBorder="1" applyProtection="1"/>
    <xf numFmtId="37" fontId="7" fillId="0" borderId="2" xfId="3" applyNumberFormat="1" applyFont="1" applyBorder="1" applyProtection="1">
      <protection locked="0"/>
    </xf>
    <xf numFmtId="165" fontId="7" fillId="0" borderId="2" xfId="3" applyNumberFormat="1" applyFont="1" applyBorder="1" applyProtection="1">
      <protection locked="0"/>
    </xf>
    <xf numFmtId="37" fontId="3" fillId="0" borderId="2" xfId="3" applyNumberFormat="1" applyFont="1" applyBorder="1" applyProtection="1"/>
    <xf numFmtId="37" fontId="7" fillId="0" borderId="2" xfId="3" applyNumberFormat="1" applyFont="1" applyBorder="1" applyAlignment="1" applyProtection="1">
      <alignment horizontal="center"/>
      <protection locked="0"/>
    </xf>
    <xf numFmtId="167" fontId="7" fillId="0" borderId="2" xfId="3" applyNumberFormat="1" applyFont="1" applyBorder="1" applyProtection="1">
      <protection locked="0"/>
    </xf>
    <xf numFmtId="0" fontId="7" fillId="0" borderId="2" xfId="3" applyFont="1" applyBorder="1" applyAlignment="1" applyProtection="1">
      <alignment horizontal="center"/>
      <protection locked="0"/>
    </xf>
    <xf numFmtId="0" fontId="8" fillId="0" borderId="2" xfId="3" applyFont="1" applyBorder="1" applyProtection="1">
      <protection locked="0"/>
    </xf>
    <xf numFmtId="43" fontId="7" fillId="0" borderId="2" xfId="1" applyFont="1" applyBorder="1" applyProtection="1">
      <protection locked="0"/>
    </xf>
    <xf numFmtId="43" fontId="3" fillId="0" borderId="0" xfId="1" applyFont="1" applyProtection="1"/>
    <xf numFmtId="43" fontId="3" fillId="0" borderId="2" xfId="1" applyFont="1" applyBorder="1" applyProtection="1"/>
    <xf numFmtId="43" fontId="2" fillId="0" borderId="0" xfId="1" applyFont="1"/>
    <xf numFmtId="164" fontId="3" fillId="0" borderId="0" xfId="1" applyNumberFormat="1" applyFont="1" applyProtection="1"/>
    <xf numFmtId="164" fontId="4" fillId="2" borderId="4" xfId="1" applyNumberFormat="1" applyFont="1" applyFill="1" applyBorder="1" applyAlignment="1" applyProtection="1">
      <alignment horizontal="center"/>
    </xf>
    <xf numFmtId="164" fontId="7" fillId="0" borderId="2" xfId="1" applyNumberFormat="1" applyFont="1" applyBorder="1" applyProtection="1">
      <protection locked="0"/>
    </xf>
    <xf numFmtId="164" fontId="2" fillId="0" borderId="0" xfId="1" applyNumberFormat="1" applyFont="1"/>
    <xf numFmtId="43" fontId="3" fillId="0" borderId="0" xfId="1" applyFont="1" applyAlignment="1" applyProtection="1">
      <alignment horizontal="centerContinuous"/>
    </xf>
    <xf numFmtId="43" fontId="4" fillId="0" borderId="0" xfId="1" applyFont="1" applyProtection="1"/>
    <xf numFmtId="0" fontId="9" fillId="0" borderId="2" xfId="3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37" fontId="9" fillId="0" borderId="2" xfId="3" applyNumberFormat="1" applyFont="1" applyBorder="1" applyAlignment="1" applyProtection="1">
      <alignment horizontal="center"/>
      <protection locked="0"/>
    </xf>
    <xf numFmtId="165" fontId="9" fillId="0" borderId="2" xfId="3" applyNumberFormat="1" applyFont="1" applyBorder="1" applyProtection="1">
      <protection locked="0"/>
    </xf>
    <xf numFmtId="37" fontId="9" fillId="0" borderId="2" xfId="3" applyNumberFormat="1" applyFont="1" applyBorder="1" applyProtection="1"/>
    <xf numFmtId="43" fontId="9" fillId="0" borderId="2" xfId="1" applyFont="1" applyBorder="1" applyProtection="1"/>
    <xf numFmtId="167" fontId="9" fillId="0" borderId="2" xfId="3" applyNumberFormat="1" applyFont="1" applyBorder="1" applyProtection="1">
      <protection locked="0"/>
    </xf>
    <xf numFmtId="0" fontId="9" fillId="0" borderId="2" xfId="3" applyFont="1" applyBorder="1" applyAlignment="1" applyProtection="1">
      <alignment horizontal="center"/>
      <protection locked="0"/>
    </xf>
    <xf numFmtId="0" fontId="2" fillId="0" borderId="0" xfId="3" applyFont="1" applyAlignment="1">
      <alignment vertical="center"/>
    </xf>
    <xf numFmtId="0" fontId="9" fillId="0" borderId="2" xfId="3" applyFont="1" applyBorder="1" applyAlignment="1" applyProtection="1">
      <alignment vertical="center"/>
      <protection locked="0"/>
    </xf>
    <xf numFmtId="37" fontId="2" fillId="0" borderId="0" xfId="3" applyNumberFormat="1" applyFont="1" applyAlignment="1">
      <alignment vertical="center"/>
    </xf>
    <xf numFmtId="0" fontId="3" fillId="0" borderId="0" xfId="3" applyFont="1" applyBorder="1" applyProtection="1"/>
    <xf numFmtId="0" fontId="2" fillId="0" borderId="0" xfId="3" applyFont="1" applyBorder="1"/>
    <xf numFmtId="164" fontId="2" fillId="0" borderId="0" xfId="1" applyNumberFormat="1" applyFont="1" applyBorder="1"/>
    <xf numFmtId="43" fontId="2" fillId="0" borderId="0" xfId="1" applyFont="1" applyBorder="1"/>
    <xf numFmtId="0" fontId="12" fillId="0" borderId="7" xfId="3" applyFont="1" applyBorder="1" applyAlignment="1">
      <alignment vertical="center"/>
    </xf>
    <xf numFmtId="167" fontId="7" fillId="0" borderId="0" xfId="3" applyNumberFormat="1" applyFont="1" applyBorder="1" applyProtection="1">
      <protection locked="0"/>
    </xf>
    <xf numFmtId="0" fontId="10" fillId="0" borderId="0" xfId="3" applyFont="1" applyBorder="1" applyProtection="1"/>
    <xf numFmtId="164" fontId="9" fillId="0" borderId="5" xfId="1" applyNumberFormat="1" applyFont="1" applyBorder="1" applyAlignment="1" applyProtection="1">
      <alignment vertical="center"/>
    </xf>
    <xf numFmtId="37" fontId="9" fillId="0" borderId="5" xfId="3" applyNumberFormat="1" applyFont="1" applyBorder="1" applyAlignment="1" applyProtection="1">
      <alignment horizontal="center" vertical="center"/>
    </xf>
    <xf numFmtId="9" fontId="9" fillId="0" borderId="5" xfId="5" applyFont="1" applyBorder="1" applyAlignment="1" applyProtection="1">
      <alignment vertical="center"/>
    </xf>
    <xf numFmtId="164" fontId="9" fillId="0" borderId="2" xfId="1" applyNumberFormat="1" applyFont="1" applyBorder="1" applyAlignment="1" applyProtection="1">
      <alignment vertical="center"/>
      <protection locked="0"/>
    </xf>
    <xf numFmtId="0" fontId="9" fillId="0" borderId="2" xfId="3" applyFont="1" applyBorder="1" applyAlignment="1" applyProtection="1">
      <alignment horizontal="center" vertical="center"/>
      <protection locked="0"/>
    </xf>
    <xf numFmtId="0" fontId="11" fillId="0" borderId="8" xfId="3" applyFont="1" applyBorder="1" applyAlignment="1" applyProtection="1">
      <alignment vertical="center"/>
      <protection locked="0"/>
    </xf>
    <xf numFmtId="0" fontId="11" fillId="0" borderId="6" xfId="3" applyFont="1" applyBorder="1" applyAlignment="1" applyProtection="1">
      <alignment vertical="center"/>
      <protection locked="0"/>
    </xf>
    <xf numFmtId="0" fontId="7" fillId="0" borderId="9" xfId="3" applyFont="1" applyBorder="1" applyProtection="1">
      <protection locked="0"/>
    </xf>
    <xf numFmtId="0" fontId="5" fillId="0" borderId="9" xfId="3" applyFont="1" applyBorder="1" applyProtection="1">
      <protection locked="0"/>
    </xf>
    <xf numFmtId="0" fontId="9" fillId="0" borderId="9" xfId="3" applyFont="1" applyBorder="1" applyProtection="1">
      <protection locked="0"/>
    </xf>
    <xf numFmtId="0" fontId="8" fillId="0" borderId="9" xfId="3" applyFont="1" applyBorder="1" applyProtection="1">
      <protection locked="0"/>
    </xf>
    <xf numFmtId="0" fontId="9" fillId="0" borderId="9" xfId="3" applyFont="1" applyBorder="1" applyAlignment="1" applyProtection="1">
      <alignment vertical="center"/>
      <protection locked="0"/>
    </xf>
    <xf numFmtId="43" fontId="9" fillId="0" borderId="2" xfId="1" applyFont="1" applyBorder="1" applyProtection="1">
      <protection locked="0"/>
    </xf>
    <xf numFmtId="0" fontId="11" fillId="0" borderId="2" xfId="3" applyFont="1" applyBorder="1" applyProtection="1">
      <protection locked="0"/>
    </xf>
    <xf numFmtId="164" fontId="11" fillId="0" borderId="6" xfId="1" applyNumberFormat="1" applyFont="1" applyBorder="1" applyAlignment="1" applyProtection="1">
      <alignment vertical="center"/>
    </xf>
    <xf numFmtId="37" fontId="11" fillId="0" borderId="6" xfId="3" applyNumberFormat="1" applyFont="1" applyBorder="1" applyAlignment="1" applyProtection="1">
      <alignment horizontal="center" vertical="center"/>
    </xf>
    <xf numFmtId="43" fontId="11" fillId="0" borderId="6" xfId="1" applyFont="1" applyBorder="1" applyAlignment="1" applyProtection="1">
      <alignment vertical="center"/>
    </xf>
    <xf numFmtId="37" fontId="11" fillId="0" borderId="6" xfId="3" applyNumberFormat="1" applyFont="1" applyBorder="1" applyAlignment="1" applyProtection="1">
      <alignment vertical="center"/>
    </xf>
    <xf numFmtId="165" fontId="11" fillId="0" borderId="6" xfId="3" applyNumberFormat="1" applyFont="1" applyBorder="1" applyAlignment="1" applyProtection="1">
      <alignment vertical="center"/>
    </xf>
    <xf numFmtId="0" fontId="9" fillId="0" borderId="2" xfId="3" applyFont="1" applyBorder="1" applyAlignment="1" applyProtection="1">
      <alignment horizontal="left" indent="1"/>
      <protection locked="0"/>
    </xf>
    <xf numFmtId="0" fontId="7" fillId="0" borderId="2" xfId="3" applyFont="1" applyBorder="1" applyAlignment="1" applyProtection="1">
      <alignment horizontal="left" indent="1"/>
      <protection locked="0"/>
    </xf>
    <xf numFmtId="0" fontId="9" fillId="0" borderId="2" xfId="3" applyFont="1" applyBorder="1" applyAlignment="1" applyProtection="1">
      <alignment horizontal="left" wrapText="1" indent="1"/>
      <protection locked="0"/>
    </xf>
    <xf numFmtId="164" fontId="7" fillId="3" borderId="2" xfId="1" applyNumberFormat="1" applyFont="1" applyFill="1" applyBorder="1" applyProtection="1">
      <protection locked="0"/>
    </xf>
    <xf numFmtId="43" fontId="7" fillId="3" borderId="2" xfId="1" applyFont="1" applyFill="1" applyBorder="1" applyProtection="1">
      <protection locked="0"/>
    </xf>
    <xf numFmtId="167" fontId="7" fillId="3" borderId="2" xfId="3" applyNumberFormat="1" applyFont="1" applyFill="1" applyBorder="1" applyProtection="1">
      <protection locked="0"/>
    </xf>
    <xf numFmtId="37" fontId="9" fillId="3" borderId="2" xfId="3" applyNumberFormat="1" applyFont="1" applyFill="1" applyBorder="1" applyProtection="1"/>
    <xf numFmtId="165" fontId="7" fillId="3" borderId="2" xfId="3" applyNumberFormat="1" applyFont="1" applyFill="1" applyBorder="1" applyProtection="1">
      <protection locked="0"/>
    </xf>
    <xf numFmtId="43" fontId="4" fillId="2" borderId="10" xfId="1" applyFont="1" applyFill="1" applyBorder="1" applyAlignment="1" applyProtection="1">
      <alignment horizontal="center"/>
    </xf>
    <xf numFmtId="43" fontId="4" fillId="4" borderId="11" xfId="1" applyFont="1" applyFill="1" applyBorder="1" applyAlignment="1" applyProtection="1">
      <alignment horizontal="center"/>
    </xf>
    <xf numFmtId="164" fontId="4" fillId="2" borderId="12" xfId="1" applyNumberFormat="1" applyFont="1" applyFill="1" applyBorder="1" applyAlignment="1" applyProtection="1">
      <alignment horizontal="center"/>
    </xf>
    <xf numFmtId="0" fontId="4" fillId="2" borderId="13" xfId="3" applyFont="1" applyFill="1" applyBorder="1" applyAlignment="1" applyProtection="1">
      <alignment horizontal="center"/>
    </xf>
    <xf numFmtId="164" fontId="9" fillId="3" borderId="2" xfId="1" applyNumberFormat="1" applyFont="1" applyFill="1" applyBorder="1" applyProtection="1">
      <protection locked="0"/>
    </xf>
    <xf numFmtId="37" fontId="9" fillId="0" borderId="5" xfId="3" applyNumberFormat="1" applyFont="1" applyBorder="1" applyAlignment="1" applyProtection="1">
      <alignment vertical="center"/>
    </xf>
    <xf numFmtId="165" fontId="9" fillId="0" borderId="5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vertical="center"/>
    </xf>
    <xf numFmtId="165" fontId="9" fillId="0" borderId="2" xfId="3" applyNumberFormat="1" applyFont="1" applyBorder="1" applyAlignment="1" applyProtection="1">
      <alignment vertical="center"/>
      <protection locked="0"/>
    </xf>
    <xf numFmtId="9" fontId="9" fillId="0" borderId="2" xfId="5" applyFont="1" applyBorder="1" applyAlignment="1" applyProtection="1">
      <alignment vertical="center"/>
    </xf>
    <xf numFmtId="164" fontId="9" fillId="0" borderId="2" xfId="1" applyNumberFormat="1" applyFont="1" applyBorder="1" applyAlignment="1" applyProtection="1">
      <alignment horizontal="center" vertical="center"/>
    </xf>
    <xf numFmtId="165" fontId="9" fillId="0" borderId="2" xfId="3" applyNumberFormat="1" applyFont="1" applyBorder="1" applyAlignment="1" applyProtection="1">
      <alignment vertical="center"/>
    </xf>
    <xf numFmtId="37" fontId="9" fillId="0" borderId="2" xfId="3" applyNumberFormat="1" applyFont="1" applyBorder="1" applyAlignment="1" applyProtection="1">
      <alignment horizontal="center" vertical="center"/>
    </xf>
    <xf numFmtId="9" fontId="11" fillId="0" borderId="6" xfId="5" applyFont="1" applyBorder="1" applyAlignment="1" applyProtection="1">
      <alignment vertical="center"/>
    </xf>
    <xf numFmtId="164" fontId="9" fillId="0" borderId="0" xfId="1" applyNumberFormat="1" applyFont="1" applyBorder="1" applyProtection="1">
      <protection locked="0"/>
    </xf>
    <xf numFmtId="37" fontId="9" fillId="0" borderId="0" xfId="3" applyNumberFormat="1" applyFont="1" applyBorder="1" applyProtection="1"/>
    <xf numFmtId="43" fontId="9" fillId="0" borderId="5" xfId="1" applyFont="1" applyBorder="1" applyAlignment="1" applyProtection="1">
      <alignment vertical="center"/>
    </xf>
    <xf numFmtId="43" fontId="9" fillId="0" borderId="2" xfId="1" applyFont="1" applyBorder="1" applyAlignment="1" applyProtection="1">
      <alignment vertical="center"/>
    </xf>
    <xf numFmtId="167" fontId="9" fillId="0" borderId="2" xfId="3" applyNumberFormat="1" applyFont="1" applyBorder="1" applyAlignment="1" applyProtection="1">
      <alignment vertical="center"/>
      <protection locked="0"/>
    </xf>
    <xf numFmtId="164" fontId="9" fillId="0" borderId="2" xfId="1" applyNumberFormat="1" applyFont="1" applyBorder="1" applyAlignment="1" applyProtection="1">
      <alignment vertical="center"/>
    </xf>
    <xf numFmtId="0" fontId="9" fillId="0" borderId="2" xfId="3" applyFont="1" applyBorder="1" applyAlignment="1" applyProtection="1">
      <alignment horizontal="center" vertical="center"/>
    </xf>
    <xf numFmtId="43" fontId="9" fillId="0" borderId="2" xfId="1" applyFont="1" applyBorder="1" applyAlignment="1" applyProtection="1">
      <alignment horizontal="center" vertical="center"/>
    </xf>
    <xf numFmtId="9" fontId="9" fillId="0" borderId="2" xfId="3" applyNumberFormat="1" applyFont="1" applyBorder="1" applyAlignment="1" applyProtection="1">
      <alignment vertical="center"/>
      <protection locked="0"/>
    </xf>
    <xf numFmtId="164" fontId="4" fillId="4" borderId="14" xfId="1" applyNumberFormat="1" applyFont="1" applyFill="1" applyBorder="1" applyAlignment="1" applyProtection="1">
      <alignment horizontal="center"/>
    </xf>
    <xf numFmtId="164" fontId="4" fillId="4" borderId="15" xfId="1" applyNumberFormat="1" applyFont="1" applyFill="1" applyBorder="1" applyAlignment="1" applyProtection="1">
      <alignment horizontal="center"/>
    </xf>
  </cellXfs>
  <cellStyles count="6">
    <cellStyle name="Comma" xfId="1" builtinId="3"/>
    <cellStyle name="Currency 2" xfId="2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590550</xdr:colOff>
      <xdr:row>17</xdr:row>
      <xdr:rowOff>142875</xdr:rowOff>
    </xdr:to>
    <xdr:pic>
      <xdr:nvPicPr>
        <xdr:cNvPr id="23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1250" t="26250" r="48587" b="35310"/>
        <a:stretch>
          <a:fillRect/>
        </a:stretch>
      </xdr:blipFill>
      <xdr:spPr bwMode="auto">
        <a:xfrm>
          <a:off x="0" y="0"/>
          <a:ext cx="4705350" cy="354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</xdr:row>
      <xdr:rowOff>76200</xdr:rowOff>
    </xdr:from>
    <xdr:to>
      <xdr:col>6</xdr:col>
      <xdr:colOff>485775</xdr:colOff>
      <xdr:row>38</xdr:row>
      <xdr:rowOff>180975</xdr:rowOff>
    </xdr:to>
    <xdr:pic>
      <xdr:nvPicPr>
        <xdr:cNvPr id="238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2000" t="28125" r="41251" b="29063"/>
        <a:stretch>
          <a:fillRect/>
        </a:stretch>
      </xdr:blipFill>
      <xdr:spPr bwMode="auto">
        <a:xfrm>
          <a:off x="38100" y="4876800"/>
          <a:ext cx="4562475" cy="290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39</xdr:row>
      <xdr:rowOff>95250</xdr:rowOff>
    </xdr:from>
    <xdr:to>
      <xdr:col>6</xdr:col>
      <xdr:colOff>476250</xdr:colOff>
      <xdr:row>44</xdr:row>
      <xdr:rowOff>133350</xdr:rowOff>
    </xdr:to>
    <xdr:pic>
      <xdr:nvPicPr>
        <xdr:cNvPr id="2385" name="Picture 8" descr="http://www.dek-ing.com/images/B-FORMLOK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050" y="7896225"/>
          <a:ext cx="45720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17</xdr:row>
      <xdr:rowOff>114300</xdr:rowOff>
    </xdr:from>
    <xdr:to>
      <xdr:col>4</xdr:col>
      <xdr:colOff>390525</xdr:colOff>
      <xdr:row>24</xdr:row>
      <xdr:rowOff>0</xdr:rowOff>
    </xdr:to>
    <xdr:pic>
      <xdr:nvPicPr>
        <xdr:cNvPr id="2386" name="Picture 9" descr="http://www.dek-ing.com/images/W3FORMLOK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9050" y="3514725"/>
          <a:ext cx="31146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X61"/>
  <sheetViews>
    <sheetView tabSelected="1" defaultGridColor="0" colorId="22" zoomScale="87" workbookViewId="0">
      <selection activeCell="C9" sqref="C9"/>
    </sheetView>
  </sheetViews>
  <sheetFormatPr defaultColWidth="11" defaultRowHeight="15.75"/>
  <cols>
    <col min="1" max="1" width="2.375" style="10" customWidth="1"/>
    <col min="2" max="2" width="34.125" style="10" customWidth="1"/>
    <col min="3" max="3" width="8.75" style="28" customWidth="1"/>
    <col min="4" max="4" width="4.25" style="10" customWidth="1"/>
    <col min="5" max="5" width="11" style="24"/>
    <col min="6" max="6" width="6.5" style="18" customWidth="1"/>
    <col min="7" max="7" width="7.125" style="28" customWidth="1"/>
    <col min="8" max="8" width="11" style="10"/>
    <col min="9" max="9" width="7.875" style="10" customWidth="1"/>
    <col min="10" max="10" width="11" style="10"/>
    <col min="11" max="11" width="9.75" style="10" bestFit="1" customWidth="1"/>
    <col min="12" max="13" width="12.125" style="10" customWidth="1"/>
    <col min="14" max="16384" width="11" style="10"/>
  </cols>
  <sheetData>
    <row r="1" spans="1:16">
      <c r="A1" s="3" t="s">
        <v>0</v>
      </c>
      <c r="B1" s="3" t="s">
        <v>42</v>
      </c>
      <c r="C1" s="25"/>
      <c r="D1" s="1"/>
      <c r="E1" s="29"/>
      <c r="F1" s="1"/>
      <c r="G1" s="25"/>
      <c r="H1" s="1"/>
      <c r="I1" s="1"/>
      <c r="J1" s="9" t="s">
        <v>43</v>
      </c>
      <c r="K1" s="2"/>
      <c r="L1" s="2"/>
      <c r="M1" s="1"/>
    </row>
    <row r="2" spans="1:16">
      <c r="A2" s="3"/>
      <c r="B2" s="3" t="s">
        <v>17</v>
      </c>
      <c r="C2" s="25"/>
      <c r="D2" s="1"/>
      <c r="E2" s="29"/>
      <c r="F2" s="1"/>
      <c r="G2" s="25"/>
      <c r="H2" s="1"/>
      <c r="I2" s="1"/>
      <c r="J2" s="2" t="s">
        <v>0</v>
      </c>
      <c r="K2" s="2"/>
      <c r="L2" s="2" t="s">
        <v>0</v>
      </c>
      <c r="M2" s="1"/>
    </row>
    <row r="3" spans="1:16">
      <c r="A3" s="4"/>
      <c r="B3" s="4"/>
      <c r="C3" s="25"/>
      <c r="D3" s="1"/>
      <c r="E3" s="77" t="s">
        <v>46</v>
      </c>
      <c r="F3" s="77" t="s">
        <v>7</v>
      </c>
      <c r="G3" s="99" t="s">
        <v>8</v>
      </c>
      <c r="H3" s="100"/>
      <c r="I3" s="99" t="s">
        <v>6</v>
      </c>
      <c r="J3" s="100"/>
      <c r="K3" s="99" t="s">
        <v>47</v>
      </c>
      <c r="L3" s="100"/>
      <c r="M3" s="77" t="s">
        <v>9</v>
      </c>
    </row>
    <row r="4" spans="1:16" ht="19.5" customHeight="1">
      <c r="A4" s="12"/>
      <c r="B4" s="11" t="s">
        <v>2</v>
      </c>
      <c r="C4" s="26" t="s">
        <v>4</v>
      </c>
      <c r="D4" s="13"/>
      <c r="E4" s="76" t="s">
        <v>40</v>
      </c>
      <c r="F4" s="76" t="s">
        <v>40</v>
      </c>
      <c r="G4" s="78" t="s">
        <v>3</v>
      </c>
      <c r="H4" s="79" t="s">
        <v>45</v>
      </c>
      <c r="I4" s="78" t="s">
        <v>5</v>
      </c>
      <c r="J4" s="79" t="s">
        <v>45</v>
      </c>
      <c r="K4" s="78" t="s">
        <v>5</v>
      </c>
      <c r="L4" s="79" t="s">
        <v>45</v>
      </c>
      <c r="M4" s="76" t="s">
        <v>45</v>
      </c>
    </row>
    <row r="5" spans="1:16" ht="9.75" customHeight="1">
      <c r="A5" s="56"/>
      <c r="B5" s="8"/>
      <c r="C5" s="27"/>
      <c r="D5" s="19"/>
      <c r="E5" s="23"/>
      <c r="G5" s="27"/>
      <c r="H5" s="16"/>
      <c r="I5" s="8"/>
      <c r="J5" s="16"/>
      <c r="K5" s="15"/>
      <c r="L5" s="16"/>
      <c r="M5" s="16"/>
    </row>
    <row r="6" spans="1:16">
      <c r="A6" s="57"/>
      <c r="B6" s="62" t="s">
        <v>18</v>
      </c>
      <c r="C6" s="27"/>
      <c r="D6" s="14"/>
      <c r="E6" s="21"/>
      <c r="G6" s="27"/>
      <c r="H6" s="14"/>
      <c r="I6" s="15"/>
      <c r="J6" s="14"/>
      <c r="K6" s="15"/>
      <c r="L6" s="14"/>
      <c r="M6" s="16"/>
    </row>
    <row r="7" spans="1:16">
      <c r="A7" s="56"/>
      <c r="B7" s="8"/>
      <c r="C7" s="27"/>
      <c r="D7" s="19"/>
      <c r="E7" s="23"/>
      <c r="G7" s="27"/>
      <c r="H7" s="16"/>
      <c r="I7" s="8"/>
      <c r="J7" s="16"/>
      <c r="K7" s="15"/>
      <c r="L7" s="16"/>
      <c r="M7" s="16"/>
    </row>
    <row r="8" spans="1:16">
      <c r="A8" s="58" t="s">
        <v>0</v>
      </c>
      <c r="B8" s="31" t="s">
        <v>21</v>
      </c>
      <c r="C8" s="27"/>
      <c r="D8" s="17"/>
      <c r="E8" s="23"/>
      <c r="G8" s="27"/>
      <c r="H8" s="16"/>
      <c r="I8" s="15"/>
      <c r="J8" s="16"/>
      <c r="K8" s="15"/>
      <c r="L8" s="16"/>
      <c r="M8" s="16"/>
    </row>
    <row r="9" spans="1:16">
      <c r="A9" s="58" t="s">
        <v>0</v>
      </c>
      <c r="B9" s="68" t="s">
        <v>41</v>
      </c>
      <c r="C9" s="32">
        <v>2249.1</v>
      </c>
      <c r="D9" s="33" t="s">
        <v>19</v>
      </c>
      <c r="E9" s="36">
        <v>54.68</v>
      </c>
      <c r="F9" s="37">
        <v>0.3</v>
      </c>
      <c r="G9" s="32">
        <f>F9*C9</f>
        <v>674.7299999999999</v>
      </c>
      <c r="H9" s="35">
        <f>G9*E9</f>
        <v>36894.236399999994</v>
      </c>
      <c r="I9" s="34">
        <v>1</v>
      </c>
      <c r="J9" s="35">
        <f>I9*C9</f>
        <v>2249.1</v>
      </c>
      <c r="K9" s="27">
        <v>0</v>
      </c>
      <c r="L9" s="27">
        <f>K9*C9</f>
        <v>0</v>
      </c>
      <c r="M9" s="35">
        <f>L9+J9+H9</f>
        <v>39143.336399999993</v>
      </c>
      <c r="O9" s="90"/>
      <c r="P9" s="43"/>
    </row>
    <row r="10" spans="1:16">
      <c r="A10" s="58"/>
      <c r="B10" s="68" t="s">
        <v>20</v>
      </c>
      <c r="C10" s="32">
        <v>540</v>
      </c>
      <c r="D10" s="38" t="s">
        <v>19</v>
      </c>
      <c r="E10" s="36">
        <v>54.68</v>
      </c>
      <c r="F10" s="37">
        <v>0.35</v>
      </c>
      <c r="G10" s="32">
        <f>F10*C10</f>
        <v>189</v>
      </c>
      <c r="H10" s="35">
        <f>G10*E10</f>
        <v>10334.52</v>
      </c>
      <c r="I10" s="34">
        <v>1</v>
      </c>
      <c r="J10" s="35">
        <f>I10*C10</f>
        <v>540</v>
      </c>
      <c r="K10" s="27">
        <v>0</v>
      </c>
      <c r="L10" s="27">
        <f>K10*C10</f>
        <v>0</v>
      </c>
      <c r="M10" s="35">
        <f>L10+J10+H10</f>
        <v>10874.52</v>
      </c>
      <c r="O10" s="90"/>
      <c r="P10" s="43"/>
    </row>
    <row r="11" spans="1:16">
      <c r="A11" s="58"/>
      <c r="B11" s="68" t="s">
        <v>29</v>
      </c>
      <c r="C11" s="27">
        <v>0</v>
      </c>
      <c r="D11" s="27"/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16">
        <v>0</v>
      </c>
      <c r="O11" s="43"/>
      <c r="P11" s="43"/>
    </row>
    <row r="12" spans="1:16">
      <c r="A12" s="56"/>
      <c r="B12" s="8"/>
      <c r="C12" s="27"/>
      <c r="D12" s="19"/>
      <c r="E12" s="23"/>
      <c r="G12" s="27"/>
      <c r="H12" s="35"/>
      <c r="I12" s="8"/>
      <c r="J12" s="16"/>
      <c r="K12" s="15"/>
      <c r="L12" s="16"/>
      <c r="M12" s="16"/>
      <c r="O12" s="91"/>
      <c r="P12" s="43"/>
    </row>
    <row r="13" spans="1:16">
      <c r="A13" s="56"/>
      <c r="B13" s="8" t="s">
        <v>23</v>
      </c>
      <c r="C13" s="27"/>
      <c r="D13" s="19"/>
      <c r="E13" s="23"/>
      <c r="G13" s="27"/>
      <c r="H13" s="35"/>
      <c r="I13" s="8"/>
      <c r="J13" s="16"/>
      <c r="K13" s="15"/>
      <c r="L13" s="16"/>
      <c r="M13" s="16"/>
      <c r="O13" s="91"/>
      <c r="P13" s="43"/>
    </row>
    <row r="14" spans="1:16">
      <c r="A14" s="56"/>
      <c r="B14" s="69" t="s">
        <v>22</v>
      </c>
      <c r="C14" s="71">
        <v>2792</v>
      </c>
      <c r="D14" s="38" t="s">
        <v>11</v>
      </c>
      <c r="E14" s="72">
        <v>52</v>
      </c>
      <c r="F14" s="73">
        <v>0.6</v>
      </c>
      <c r="G14" s="80">
        <f>F14*C14</f>
        <v>1675.2</v>
      </c>
      <c r="H14" s="74">
        <f>G14*E14</f>
        <v>87110.400000000009</v>
      </c>
      <c r="I14" s="27">
        <v>0</v>
      </c>
      <c r="J14" s="27">
        <v>0</v>
      </c>
      <c r="K14" s="75">
        <v>8</v>
      </c>
      <c r="L14" s="71">
        <f>K14*C14</f>
        <v>22336</v>
      </c>
      <c r="M14" s="74">
        <f>L14+J14+H14</f>
        <v>109446.40000000001</v>
      </c>
    </row>
    <row r="15" spans="1:16">
      <c r="A15" s="56"/>
      <c r="B15" s="69" t="s">
        <v>39</v>
      </c>
      <c r="C15" s="71">
        <v>686</v>
      </c>
      <c r="D15" s="38" t="s">
        <v>11</v>
      </c>
      <c r="E15" s="72">
        <v>52</v>
      </c>
      <c r="F15" s="73">
        <v>0.6</v>
      </c>
      <c r="G15" s="80">
        <f>F15*C15</f>
        <v>411.59999999999997</v>
      </c>
      <c r="H15" s="74">
        <f>G15*E15</f>
        <v>21403.199999999997</v>
      </c>
      <c r="I15" s="27">
        <v>0</v>
      </c>
      <c r="J15" s="27">
        <v>0</v>
      </c>
      <c r="K15" s="75">
        <v>8</v>
      </c>
      <c r="L15" s="71">
        <f>K15*C15</f>
        <v>5488</v>
      </c>
      <c r="M15" s="74">
        <f>L15+J15+H15</f>
        <v>26891.199999999997</v>
      </c>
    </row>
    <row r="16" spans="1:16">
      <c r="A16" s="56"/>
      <c r="B16" s="69" t="s">
        <v>38</v>
      </c>
      <c r="C16" s="71">
        <v>156</v>
      </c>
      <c r="D16" s="38" t="s">
        <v>11</v>
      </c>
      <c r="E16" s="72">
        <v>52</v>
      </c>
      <c r="F16" s="73">
        <v>0.6</v>
      </c>
      <c r="G16" s="80">
        <f>F16*C16</f>
        <v>93.6</v>
      </c>
      <c r="H16" s="74">
        <f>G16*E16</f>
        <v>4867.2</v>
      </c>
      <c r="I16" s="27">
        <v>0</v>
      </c>
      <c r="J16" s="27">
        <v>0</v>
      </c>
      <c r="K16" s="75">
        <v>8</v>
      </c>
      <c r="L16" s="71">
        <f>K16*C16</f>
        <v>1248</v>
      </c>
      <c r="M16" s="74">
        <f>L16+J16+H16</f>
        <v>6115.2</v>
      </c>
    </row>
    <row r="17" spans="1:13">
      <c r="A17" s="56"/>
      <c r="B17" s="69" t="s">
        <v>37</v>
      </c>
      <c r="C17" s="71">
        <v>3651.9</v>
      </c>
      <c r="D17" s="38" t="s">
        <v>11</v>
      </c>
      <c r="E17" s="21">
        <v>0</v>
      </c>
      <c r="F17" s="27">
        <v>0</v>
      </c>
      <c r="G17" s="27">
        <v>0</v>
      </c>
      <c r="H17" s="27">
        <v>0</v>
      </c>
      <c r="I17" s="72">
        <v>110</v>
      </c>
      <c r="J17" s="74">
        <f>I17*C17</f>
        <v>401709</v>
      </c>
      <c r="K17" s="27">
        <v>0</v>
      </c>
      <c r="L17" s="27">
        <v>0</v>
      </c>
      <c r="M17" s="74">
        <f>L17+J17+H17</f>
        <v>401709</v>
      </c>
    </row>
    <row r="18" spans="1:13">
      <c r="A18" s="56"/>
      <c r="B18" s="69" t="s">
        <v>36</v>
      </c>
      <c r="C18" s="71">
        <v>163.80000000000001</v>
      </c>
      <c r="D18" s="38" t="s">
        <v>11</v>
      </c>
      <c r="E18" s="21">
        <v>0</v>
      </c>
      <c r="F18" s="27">
        <v>0</v>
      </c>
      <c r="G18" s="27">
        <v>0</v>
      </c>
      <c r="H18" s="27">
        <v>0</v>
      </c>
      <c r="I18" s="72">
        <v>90</v>
      </c>
      <c r="J18" s="74">
        <f>I18*C18</f>
        <v>14742.000000000002</v>
      </c>
      <c r="K18" s="27">
        <v>0</v>
      </c>
      <c r="L18" s="27">
        <v>0</v>
      </c>
      <c r="M18" s="74">
        <f>L18+J18+H18</f>
        <v>14742.000000000002</v>
      </c>
    </row>
    <row r="19" spans="1:13">
      <c r="A19" s="56"/>
      <c r="B19" s="8"/>
      <c r="C19" s="27"/>
      <c r="D19" s="38"/>
      <c r="E19" s="21"/>
      <c r="G19" s="27"/>
      <c r="H19" s="35"/>
      <c r="I19" s="8"/>
      <c r="J19" s="16"/>
      <c r="K19" s="15"/>
      <c r="L19" s="16"/>
      <c r="M19" s="16"/>
    </row>
    <row r="20" spans="1:13">
      <c r="A20" s="56"/>
      <c r="B20" s="8" t="s">
        <v>24</v>
      </c>
      <c r="C20" s="27"/>
      <c r="D20" s="38"/>
      <c r="E20" s="21"/>
      <c r="G20" s="27"/>
      <c r="H20" s="35"/>
      <c r="I20" s="8"/>
      <c r="J20" s="16"/>
      <c r="K20" s="15"/>
      <c r="L20" s="16"/>
      <c r="M20" s="16"/>
    </row>
    <row r="21" spans="1:13">
      <c r="A21" s="56"/>
      <c r="B21" s="69" t="s">
        <v>25</v>
      </c>
      <c r="C21" s="71">
        <v>167541</v>
      </c>
      <c r="D21" s="38" t="s">
        <v>10</v>
      </c>
      <c r="E21" s="72">
        <v>55.78</v>
      </c>
      <c r="F21" s="73">
        <v>8.0000000000000002E-3</v>
      </c>
      <c r="G21" s="80">
        <f>F21*C21</f>
        <v>1340.328</v>
      </c>
      <c r="H21" s="74">
        <f>G21*E21</f>
        <v>74763.495840000003</v>
      </c>
      <c r="I21" s="27">
        <v>0</v>
      </c>
      <c r="J21" s="27">
        <v>0</v>
      </c>
      <c r="K21" s="27">
        <v>0</v>
      </c>
      <c r="L21" s="27">
        <v>0</v>
      </c>
      <c r="M21" s="74">
        <f>L21+J21+H21</f>
        <v>74763.495840000003</v>
      </c>
    </row>
    <row r="22" spans="1:13">
      <c r="A22" s="56"/>
      <c r="B22" s="69" t="s">
        <v>26</v>
      </c>
      <c r="C22" s="71">
        <v>41638</v>
      </c>
      <c r="D22" s="38" t="s">
        <v>10</v>
      </c>
      <c r="E22" s="72">
        <v>55.78</v>
      </c>
      <c r="F22" s="73">
        <v>6.0000000000000001E-3</v>
      </c>
      <c r="G22" s="80">
        <f>F22*C22</f>
        <v>249.828</v>
      </c>
      <c r="H22" s="74">
        <f>G22*E22</f>
        <v>13935.405840000001</v>
      </c>
      <c r="I22" s="27">
        <v>0</v>
      </c>
      <c r="J22" s="27">
        <v>0</v>
      </c>
      <c r="K22" s="27">
        <v>0</v>
      </c>
      <c r="L22" s="27">
        <v>0</v>
      </c>
      <c r="M22" s="74">
        <f>L22+J22+H22</f>
        <v>13935.405840000001</v>
      </c>
    </row>
    <row r="23" spans="1:13">
      <c r="A23" s="56"/>
      <c r="B23" s="8"/>
      <c r="C23" s="27"/>
      <c r="D23" s="38"/>
      <c r="E23" s="21"/>
      <c r="G23" s="27"/>
      <c r="H23" s="35"/>
      <c r="I23" s="8"/>
      <c r="J23" s="16"/>
      <c r="K23" s="15"/>
      <c r="L23" s="16"/>
      <c r="M23" s="16"/>
    </row>
    <row r="24" spans="1:13">
      <c r="A24" s="56"/>
      <c r="B24" s="8" t="s">
        <v>27</v>
      </c>
      <c r="C24" s="27"/>
      <c r="D24" s="38"/>
      <c r="E24" s="21"/>
      <c r="G24" s="27"/>
      <c r="H24" s="35"/>
      <c r="I24" s="8"/>
      <c r="J24" s="16"/>
      <c r="K24" s="15"/>
      <c r="L24" s="16"/>
      <c r="M24" s="16"/>
    </row>
    <row r="25" spans="1:13">
      <c r="A25" s="56"/>
      <c r="B25" s="69" t="s">
        <v>28</v>
      </c>
      <c r="C25" s="71">
        <v>209179</v>
      </c>
      <c r="D25" s="38" t="s">
        <v>10</v>
      </c>
      <c r="E25" s="61">
        <v>48.41</v>
      </c>
      <c r="F25" s="37">
        <v>2E-3</v>
      </c>
      <c r="G25" s="80">
        <f>F25*C25</f>
        <v>418.358</v>
      </c>
      <c r="H25" s="74">
        <f>G25*E25</f>
        <v>20252.710779999998</v>
      </c>
      <c r="I25" s="34">
        <v>0.01</v>
      </c>
      <c r="J25" s="74">
        <f>I25*C25</f>
        <v>2091.79</v>
      </c>
      <c r="K25" s="27">
        <v>0</v>
      </c>
      <c r="L25" s="27">
        <v>0</v>
      </c>
      <c r="M25" s="74">
        <f>L25+J25+H25</f>
        <v>22344.500779999998</v>
      </c>
    </row>
    <row r="26" spans="1:13">
      <c r="A26" s="56"/>
      <c r="B26" s="8"/>
      <c r="C26" s="27"/>
      <c r="D26" s="38"/>
      <c r="E26" s="23"/>
      <c r="G26" s="27"/>
      <c r="H26" s="35"/>
      <c r="I26" s="8"/>
      <c r="J26" s="16"/>
      <c r="K26" s="15"/>
      <c r="L26" s="16"/>
      <c r="M26" s="16"/>
    </row>
    <row r="27" spans="1:13">
      <c r="A27" s="58"/>
      <c r="B27" s="31" t="s">
        <v>30</v>
      </c>
      <c r="C27" s="32"/>
      <c r="D27" s="38"/>
      <c r="E27" s="36"/>
      <c r="F27" s="37"/>
      <c r="G27" s="32"/>
      <c r="H27" s="35"/>
      <c r="I27" s="31"/>
      <c r="J27" s="35"/>
      <c r="K27" s="34"/>
      <c r="L27" s="35"/>
      <c r="M27" s="35"/>
    </row>
    <row r="28" spans="1:13" ht="31.5">
      <c r="A28" s="58"/>
      <c r="B28" s="70" t="s">
        <v>44</v>
      </c>
      <c r="C28" s="21">
        <v>0</v>
      </c>
      <c r="D28" s="38"/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16">
        <v>0</v>
      </c>
    </row>
    <row r="29" spans="1:13">
      <c r="A29" s="56"/>
      <c r="B29" s="31"/>
      <c r="C29" s="27"/>
      <c r="D29" s="38"/>
      <c r="E29" s="23"/>
      <c r="G29" s="27"/>
      <c r="H29" s="35"/>
      <c r="I29" s="8"/>
      <c r="J29" s="16"/>
      <c r="K29" s="15"/>
      <c r="L29" s="16"/>
      <c r="M29" s="16"/>
    </row>
    <row r="30" spans="1:13">
      <c r="A30" s="59"/>
      <c r="B30" s="20" t="s">
        <v>12</v>
      </c>
      <c r="C30" s="27"/>
      <c r="D30" s="19"/>
      <c r="E30" s="23"/>
      <c r="G30" s="27"/>
      <c r="H30" s="35"/>
      <c r="I30" s="8"/>
      <c r="J30" s="16"/>
      <c r="K30" s="15"/>
      <c r="L30" s="16"/>
      <c r="M30" s="16"/>
    </row>
    <row r="31" spans="1:13">
      <c r="A31" s="56"/>
      <c r="B31" s="8"/>
      <c r="C31" s="27"/>
      <c r="D31" s="19"/>
      <c r="E31" s="23"/>
      <c r="G31" s="27"/>
      <c r="H31" s="35"/>
      <c r="I31" s="8"/>
      <c r="J31" s="16"/>
      <c r="K31" s="15"/>
      <c r="L31" s="16"/>
      <c r="M31" s="16"/>
    </row>
    <row r="32" spans="1:13">
      <c r="A32" s="56"/>
      <c r="B32" s="8"/>
      <c r="C32" s="27"/>
      <c r="D32" s="19"/>
      <c r="E32" s="23"/>
      <c r="G32" s="27"/>
      <c r="H32" s="35"/>
      <c r="I32" s="8"/>
      <c r="J32" s="16"/>
      <c r="K32" s="15"/>
      <c r="L32" s="16"/>
      <c r="M32" s="16"/>
    </row>
    <row r="33" spans="1:24">
      <c r="A33" s="56"/>
      <c r="B33" s="8"/>
      <c r="C33" s="27"/>
      <c r="D33" s="19"/>
      <c r="E33" s="23"/>
      <c r="G33" s="27"/>
      <c r="H33" s="35"/>
      <c r="I33" s="8"/>
      <c r="J33" s="16"/>
      <c r="K33" s="15"/>
      <c r="L33" s="16"/>
      <c r="M33" s="16"/>
    </row>
    <row r="34" spans="1:24" s="39" customFormat="1" ht="24.95" customHeight="1">
      <c r="A34" s="60"/>
      <c r="B34" s="40" t="s">
        <v>31</v>
      </c>
      <c r="C34" s="49"/>
      <c r="D34" s="50"/>
      <c r="E34" s="92"/>
      <c r="F34" s="92"/>
      <c r="G34" s="49"/>
      <c r="H34" s="81">
        <f>SUM(H9:H33)</f>
        <v>269561.16885999998</v>
      </c>
      <c r="I34" s="51"/>
      <c r="J34" s="81">
        <f>SUM(J9:J33)</f>
        <v>421331.88999999996</v>
      </c>
      <c r="K34" s="82"/>
      <c r="L34" s="81">
        <f>SUM(L9:L33)</f>
        <v>29072</v>
      </c>
      <c r="M34" s="81">
        <f>J34+L34+H34</f>
        <v>719965.05885999999</v>
      </c>
      <c r="N34" s="41"/>
    </row>
    <row r="35" spans="1:24" s="39" customFormat="1" ht="24.95" customHeight="1">
      <c r="A35" s="60"/>
      <c r="B35" s="40" t="s">
        <v>35</v>
      </c>
      <c r="C35" s="52"/>
      <c r="D35" s="53" t="s">
        <v>1</v>
      </c>
      <c r="E35" s="93"/>
      <c r="F35" s="94" t="s">
        <v>0</v>
      </c>
      <c r="G35" s="52"/>
      <c r="H35" s="83">
        <f>F35*H33</f>
        <v>0</v>
      </c>
      <c r="I35" s="98">
        <v>0.17</v>
      </c>
      <c r="J35" s="83">
        <f>M34*I35</f>
        <v>122394.0600062</v>
      </c>
      <c r="K35" s="84"/>
      <c r="L35" s="83" t="s">
        <v>13</v>
      </c>
      <c r="M35" s="83">
        <f>J35+L35+H35</f>
        <v>122394.0600062</v>
      </c>
    </row>
    <row r="36" spans="1:24" s="39" customFormat="1" ht="24.95" customHeight="1">
      <c r="A36" s="60"/>
      <c r="B36" s="40" t="s">
        <v>32</v>
      </c>
      <c r="C36" s="49"/>
      <c r="D36" s="50"/>
      <c r="E36" s="92"/>
      <c r="F36" s="92"/>
      <c r="G36" s="49"/>
      <c r="H36" s="81"/>
      <c r="I36" s="51"/>
      <c r="J36" s="81"/>
      <c r="K36" s="82"/>
      <c r="L36" s="81"/>
      <c r="M36" s="81">
        <f>M34+M35</f>
        <v>842359.11886619998</v>
      </c>
      <c r="N36" s="41"/>
    </row>
    <row r="37" spans="1:24" s="39" customFormat="1" ht="24.95" customHeight="1">
      <c r="A37" s="60"/>
      <c r="B37" s="40" t="s">
        <v>33</v>
      </c>
      <c r="C37" s="95"/>
      <c r="D37" s="96" t="s">
        <v>1</v>
      </c>
      <c r="E37" s="97"/>
      <c r="F37" s="97"/>
      <c r="G37" s="95"/>
      <c r="H37" s="83">
        <f>C37*E37*F37</f>
        <v>0</v>
      </c>
      <c r="I37" s="85">
        <v>0.1</v>
      </c>
      <c r="J37" s="86">
        <f>I37*M36</f>
        <v>84235.911886620001</v>
      </c>
      <c r="K37" s="87"/>
      <c r="L37" s="88">
        <f>C37*K37</f>
        <v>0</v>
      </c>
      <c r="M37" s="83">
        <f>J37+L37+H37</f>
        <v>84235.911886620001</v>
      </c>
    </row>
    <row r="38" spans="1:24" s="46" customFormat="1" ht="24.95" customHeight="1" thickBot="1">
      <c r="A38" s="54"/>
      <c r="B38" s="55" t="s">
        <v>34</v>
      </c>
      <c r="C38" s="63"/>
      <c r="D38" s="64"/>
      <c r="E38" s="65"/>
      <c r="F38" s="66"/>
      <c r="G38" s="63"/>
      <c r="H38" s="65"/>
      <c r="I38" s="89"/>
      <c r="J38" s="66"/>
      <c r="K38" s="67"/>
      <c r="L38" s="66"/>
      <c r="M38" s="66">
        <f>M36+M37</f>
        <v>926595.03075281996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thickTop="1">
      <c r="A39" s="43"/>
      <c r="B39" s="43"/>
      <c r="C39" s="44"/>
      <c r="D39" s="43"/>
      <c r="E39" s="45"/>
      <c r="F39" s="43"/>
      <c r="G39" s="44"/>
      <c r="H39" s="45"/>
      <c r="I39" s="43"/>
      <c r="J39" s="43"/>
      <c r="K39" s="43"/>
      <c r="L39" s="43"/>
      <c r="M39" s="43"/>
    </row>
    <row r="40" spans="1:24">
      <c r="A40" s="1"/>
      <c r="B40" s="1"/>
      <c r="C40" s="25"/>
      <c r="D40" s="1"/>
      <c r="E40" s="22"/>
      <c r="F40" s="47"/>
      <c r="G40" s="25"/>
      <c r="H40" s="48" t="s">
        <v>14</v>
      </c>
      <c r="I40" s="5" t="s">
        <v>0</v>
      </c>
      <c r="J40" s="5"/>
      <c r="K40" s="1"/>
      <c r="L40" s="1"/>
      <c r="M40" s="7" t="s">
        <v>16</v>
      </c>
    </row>
    <row r="41" spans="1:24">
      <c r="A41" s="3"/>
      <c r="B41" s="3" t="str">
        <f>J1</f>
        <v>CONCRETE SOMD ESTIMATE</v>
      </c>
      <c r="C41" s="25"/>
      <c r="D41" s="1"/>
      <c r="E41" s="30"/>
      <c r="F41" s="47"/>
      <c r="G41" s="25"/>
      <c r="H41" s="48" t="s">
        <v>15</v>
      </c>
      <c r="I41" s="5" t="s">
        <v>0</v>
      </c>
      <c r="J41" s="6"/>
      <c r="K41" s="3"/>
      <c r="L41" s="3"/>
      <c r="M41" s="7" t="s">
        <v>16</v>
      </c>
    </row>
    <row r="42" spans="1:24">
      <c r="C42" s="25"/>
      <c r="D42" s="1"/>
      <c r="E42" s="22"/>
      <c r="F42" s="47"/>
      <c r="G42" s="25"/>
      <c r="H42" s="42"/>
      <c r="I42" s="1"/>
      <c r="J42" s="1"/>
      <c r="K42" s="1"/>
      <c r="L42" s="1"/>
      <c r="M42" s="1"/>
    </row>
    <row r="43" spans="1:24">
      <c r="F43" s="47"/>
      <c r="H43" s="43"/>
    </row>
    <row r="44" spans="1:24">
      <c r="F44" s="47"/>
      <c r="H44" s="43"/>
    </row>
    <row r="45" spans="1:24">
      <c r="F45" s="47"/>
      <c r="H45" s="43"/>
    </row>
    <row r="46" spans="1:24">
      <c r="F46" s="47"/>
      <c r="H46" s="43"/>
    </row>
    <row r="47" spans="1:24">
      <c r="F47" s="47"/>
      <c r="H47" s="43"/>
    </row>
    <row r="48" spans="1:24">
      <c r="F48" s="47"/>
      <c r="H48" s="43"/>
    </row>
    <row r="49" spans="6:8">
      <c r="F49" s="47"/>
      <c r="H49" s="43"/>
    </row>
    <row r="50" spans="6:8">
      <c r="F50" s="47"/>
      <c r="H50" s="43"/>
    </row>
    <row r="51" spans="6:8">
      <c r="F51" s="47"/>
      <c r="H51" s="43"/>
    </row>
    <row r="52" spans="6:8">
      <c r="F52" s="47"/>
      <c r="H52" s="43"/>
    </row>
    <row r="53" spans="6:8">
      <c r="F53" s="47"/>
      <c r="H53" s="43"/>
    </row>
    <row r="54" spans="6:8">
      <c r="F54" s="47"/>
      <c r="H54" s="43"/>
    </row>
    <row r="55" spans="6:8">
      <c r="F55" s="47"/>
      <c r="H55" s="43"/>
    </row>
    <row r="56" spans="6:8">
      <c r="F56" s="47"/>
      <c r="H56" s="43"/>
    </row>
    <row r="57" spans="6:8">
      <c r="F57" s="47"/>
      <c r="H57" s="43"/>
    </row>
    <row r="58" spans="6:8">
      <c r="F58" s="47"/>
      <c r="H58" s="43"/>
    </row>
    <row r="59" spans="6:8">
      <c r="F59" s="47"/>
      <c r="H59" s="43"/>
    </row>
    <row r="60" spans="6:8">
      <c r="F60" s="47"/>
      <c r="H60" s="43"/>
    </row>
    <row r="61" spans="6:8">
      <c r="F61" s="47"/>
      <c r="H61" s="43"/>
    </row>
  </sheetData>
  <mergeCells count="3">
    <mergeCell ref="G3:H3"/>
    <mergeCell ref="I3:J3"/>
    <mergeCell ref="K3:L3"/>
  </mergeCells>
  <pageMargins left="0.75" right="0.75" top="0.55000000000000004" bottom="0.25" header="0.5" footer="0.5"/>
  <pageSetup scale="82" fitToHeight="6" orientation="landscape" r:id="rId1"/>
  <headerFooter alignWithMargins="0"/>
  <colBreaks count="2" manualBreakCount="2">
    <brk id="12" max="1048575" man="1"/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zoomScaleNormal="100" workbookViewId="0">
      <selection activeCell="F22" sqref="F22"/>
    </sheetView>
  </sheetViews>
  <sheetFormatPr defaultRowHeight="15.7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DCF9C8966914CA4CCE4276D7E9167" ma:contentTypeVersion="0" ma:contentTypeDescription="Create a new document." ma:contentTypeScope="" ma:versionID="93da2877fd449ee2b25b609bcfd6b4bb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0CED06F-3959-4491-9113-B5BB42165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12FEAE-E187-45B1-B706-EB1CC7770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6953F-DBA9-4484-89FA-9F69914409A8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Concrete SOMD Exercise</vt:lpstr>
      <vt:lpstr>Metal Deck</vt:lpstr>
      <vt:lpstr>'Concrete SOMD Exercise'!Print_Area</vt:lpstr>
    </vt:vector>
  </TitlesOfParts>
  <Company>PCL Constructors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 Painter</dc:creator>
  <cp:lastModifiedBy>Jeff Miller</cp:lastModifiedBy>
  <cp:lastPrinted>2009-02-02T22:40:20Z</cp:lastPrinted>
  <dcterms:created xsi:type="dcterms:W3CDTF">2008-10-27T23:33:05Z</dcterms:created>
  <dcterms:modified xsi:type="dcterms:W3CDTF">2009-02-09T19:34:53Z</dcterms:modified>
</cp:coreProperties>
</file>