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W\OneDrive - HENSEL PHELPS\Desktop\Reno Competition\2020\"/>
    </mc:Choice>
  </mc:AlternateContent>
  <xr:revisionPtr revIDLastSave="0" documentId="13_ncr:1_{F2D6B37F-8979-4365-AE47-BF5041BA5672}" xr6:coauthVersionLast="41" xr6:coauthVersionMax="41" xr10:uidLastSave="{00000000-0000-0000-0000-000000000000}"/>
  <bookViews>
    <workbookView xWindow="-120" yWindow="-120" windowWidth="29040" windowHeight="15840" xr2:uid="{7BA93703-D8B4-4C0D-84F9-692A08EFDCF7}"/>
  </bookViews>
  <sheets>
    <sheet name="GCs for Vivarium Buildout" sheetId="1" r:id="rId1"/>
  </sheets>
  <definedNames>
    <definedName name="_xlnm.Print_Titles" localSheetId="0">'GCs for Vivarium Buildout'!$3:$5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G8" i="1"/>
  <c r="J8" i="1" s="1"/>
  <c r="I8" i="1"/>
  <c r="E9" i="1"/>
  <c r="J9" i="1" s="1"/>
  <c r="G9" i="1"/>
  <c r="I9" i="1"/>
  <c r="E10" i="1"/>
  <c r="G10" i="1"/>
  <c r="I10" i="1"/>
  <c r="J10" i="1" s="1"/>
  <c r="E11" i="1"/>
  <c r="G11" i="1"/>
  <c r="I11" i="1"/>
  <c r="E12" i="1"/>
  <c r="G12" i="1"/>
  <c r="I12" i="1"/>
  <c r="J12" i="1" s="1"/>
  <c r="E13" i="1"/>
  <c r="G13" i="1"/>
  <c r="I13" i="1"/>
  <c r="I18" i="1" s="1"/>
  <c r="I106" i="1" s="1"/>
  <c r="E14" i="1"/>
  <c r="G14" i="1"/>
  <c r="I14" i="1"/>
  <c r="E15" i="1"/>
  <c r="G15" i="1"/>
  <c r="I15" i="1"/>
  <c r="J15" i="1"/>
  <c r="E16" i="1"/>
  <c r="G16" i="1"/>
  <c r="I16" i="1"/>
  <c r="E21" i="1"/>
  <c r="G21" i="1"/>
  <c r="I21" i="1"/>
  <c r="E22" i="1"/>
  <c r="G22" i="1"/>
  <c r="I22" i="1"/>
  <c r="J22" i="1"/>
  <c r="E23" i="1"/>
  <c r="G23" i="1"/>
  <c r="J23" i="1"/>
  <c r="E24" i="1"/>
  <c r="J24" i="1" s="1"/>
  <c r="G24" i="1"/>
  <c r="I24" i="1"/>
  <c r="E25" i="1"/>
  <c r="G25" i="1"/>
  <c r="I25" i="1"/>
  <c r="E26" i="1"/>
  <c r="J26" i="1" s="1"/>
  <c r="G26" i="1"/>
  <c r="I26" i="1"/>
  <c r="I27" i="1"/>
  <c r="J27" i="1" s="1"/>
  <c r="E28" i="1"/>
  <c r="G28" i="1"/>
  <c r="I28" i="1"/>
  <c r="E29" i="1"/>
  <c r="G29" i="1"/>
  <c r="I29" i="1"/>
  <c r="E34" i="1"/>
  <c r="J34" i="1" s="1"/>
  <c r="G34" i="1"/>
  <c r="I34" i="1"/>
  <c r="G35" i="1"/>
  <c r="I35" i="1"/>
  <c r="J35" i="1" s="1"/>
  <c r="G36" i="1"/>
  <c r="J36" i="1" s="1"/>
  <c r="I36" i="1"/>
  <c r="E37" i="1"/>
  <c r="J37" i="1" s="1"/>
  <c r="G37" i="1"/>
  <c r="I37" i="1"/>
  <c r="E38" i="1"/>
  <c r="G38" i="1"/>
  <c r="J38" i="1" s="1"/>
  <c r="I38" i="1"/>
  <c r="E39" i="1"/>
  <c r="G39" i="1"/>
  <c r="G42" i="1" s="1"/>
  <c r="G108" i="1" s="1"/>
  <c r="I39" i="1"/>
  <c r="E40" i="1"/>
  <c r="J40" i="1" s="1"/>
  <c r="I40" i="1"/>
  <c r="E45" i="1"/>
  <c r="J45" i="1" s="1"/>
  <c r="G45" i="1"/>
  <c r="I45" i="1"/>
  <c r="I46" i="1"/>
  <c r="J46" i="1"/>
  <c r="E47" i="1"/>
  <c r="G47" i="1"/>
  <c r="I47" i="1"/>
  <c r="E48" i="1"/>
  <c r="J48" i="1" s="1"/>
  <c r="G48" i="1"/>
  <c r="I48" i="1"/>
  <c r="E49" i="1"/>
  <c r="G49" i="1"/>
  <c r="I49" i="1"/>
  <c r="E50" i="1"/>
  <c r="G50" i="1"/>
  <c r="I50" i="1"/>
  <c r="J50" i="1"/>
  <c r="E51" i="1"/>
  <c r="G51" i="1"/>
  <c r="I51" i="1"/>
  <c r="J51" i="1" s="1"/>
  <c r="E52" i="1"/>
  <c r="J52" i="1" s="1"/>
  <c r="G52" i="1"/>
  <c r="I52" i="1"/>
  <c r="E53" i="1"/>
  <c r="G53" i="1"/>
  <c r="I53" i="1"/>
  <c r="J53" i="1" s="1"/>
  <c r="E54" i="1"/>
  <c r="J54" i="1" s="1"/>
  <c r="G54" i="1"/>
  <c r="I54" i="1"/>
  <c r="E55" i="1"/>
  <c r="G55" i="1"/>
  <c r="I55" i="1"/>
  <c r="E56" i="1"/>
  <c r="J56" i="1" s="1"/>
  <c r="I56" i="1"/>
  <c r="E57" i="1"/>
  <c r="J57" i="1" s="1"/>
  <c r="G57" i="1"/>
  <c r="I57" i="1"/>
  <c r="E58" i="1"/>
  <c r="G58" i="1"/>
  <c r="I58" i="1"/>
  <c r="J58" i="1"/>
  <c r="E59" i="1"/>
  <c r="G59" i="1"/>
  <c r="I59" i="1"/>
  <c r="E60" i="1"/>
  <c r="G60" i="1"/>
  <c r="I60" i="1"/>
  <c r="J60" i="1"/>
  <c r="E61" i="1"/>
  <c r="J61" i="1" s="1"/>
  <c r="G61" i="1"/>
  <c r="I61" i="1"/>
  <c r="E62" i="1"/>
  <c r="G62" i="1"/>
  <c r="J62" i="1" s="1"/>
  <c r="I62" i="1"/>
  <c r="E63" i="1"/>
  <c r="G63" i="1"/>
  <c r="I63" i="1"/>
  <c r="E64" i="1"/>
  <c r="G64" i="1"/>
  <c r="I64" i="1"/>
  <c r="J64" i="1"/>
  <c r="E65" i="1"/>
  <c r="G65" i="1"/>
  <c r="E66" i="1"/>
  <c r="J66" i="1" s="1"/>
  <c r="G66" i="1"/>
  <c r="E67" i="1"/>
  <c r="J67" i="1" s="1"/>
  <c r="G67" i="1"/>
  <c r="I67" i="1"/>
  <c r="G68" i="1"/>
  <c r="I68" i="1"/>
  <c r="G69" i="1"/>
  <c r="J69" i="1" s="1"/>
  <c r="I69" i="1"/>
  <c r="G70" i="1"/>
  <c r="J70" i="1" s="1"/>
  <c r="I70" i="1"/>
  <c r="E71" i="1"/>
  <c r="G71" i="1"/>
  <c r="I71" i="1"/>
  <c r="J71" i="1"/>
  <c r="G72" i="1"/>
  <c r="J72" i="1" s="1"/>
  <c r="I72" i="1"/>
  <c r="G73" i="1"/>
  <c r="I73" i="1"/>
  <c r="E78" i="1"/>
  <c r="G78" i="1"/>
  <c r="I78" i="1"/>
  <c r="J78" i="1" s="1"/>
  <c r="E79" i="1"/>
  <c r="J79" i="1" s="1"/>
  <c r="G79" i="1"/>
  <c r="G83" i="1" s="1"/>
  <c r="G110" i="1" s="1"/>
  <c r="I79" i="1"/>
  <c r="I80" i="1"/>
  <c r="J80" i="1"/>
  <c r="I81" i="1"/>
  <c r="J81" i="1" s="1"/>
  <c r="E86" i="1"/>
  <c r="E94" i="1" s="1"/>
  <c r="E111" i="1" s="1"/>
  <c r="G86" i="1"/>
  <c r="G94" i="1" s="1"/>
  <c r="G111" i="1" s="1"/>
  <c r="I86" i="1"/>
  <c r="I94" i="1" s="1"/>
  <c r="I111" i="1" s="1"/>
  <c r="E87" i="1"/>
  <c r="G87" i="1"/>
  <c r="I87" i="1"/>
  <c r="J87" i="1"/>
  <c r="G88" i="1"/>
  <c r="I88" i="1"/>
  <c r="J88" i="1"/>
  <c r="G89" i="1"/>
  <c r="J89" i="1" s="1"/>
  <c r="I89" i="1"/>
  <c r="G90" i="1"/>
  <c r="I90" i="1"/>
  <c r="G91" i="1"/>
  <c r="I91" i="1"/>
  <c r="J91" i="1" s="1"/>
  <c r="I92" i="1"/>
  <c r="J92" i="1"/>
  <c r="E97" i="1"/>
  <c r="G97" i="1"/>
  <c r="I97" i="1"/>
  <c r="E98" i="1"/>
  <c r="G98" i="1"/>
  <c r="I98" i="1"/>
  <c r="I99" i="1"/>
  <c r="J99" i="1"/>
  <c r="E100" i="1"/>
  <c r="J100" i="1" s="1"/>
  <c r="G100" i="1"/>
  <c r="I100" i="1"/>
  <c r="E101" i="1"/>
  <c r="G101" i="1"/>
  <c r="I101" i="1"/>
  <c r="J101" i="1"/>
  <c r="I103" i="1"/>
  <c r="I112" i="1" s="1"/>
  <c r="J13" i="1" l="1"/>
  <c r="J18" i="1" s="1"/>
  <c r="J106" i="1" s="1"/>
  <c r="E18" i="1"/>
  <c r="E106" i="1" s="1"/>
  <c r="G18" i="1"/>
  <c r="G106" i="1" s="1"/>
  <c r="E103" i="1"/>
  <c r="E112" i="1" s="1"/>
  <c r="J98" i="1"/>
  <c r="J103" i="1" s="1"/>
  <c r="J112" i="1" s="1"/>
  <c r="J97" i="1"/>
  <c r="G103" i="1"/>
  <c r="G112" i="1" s="1"/>
  <c r="J90" i="1"/>
  <c r="I83" i="1"/>
  <c r="I110" i="1" s="1"/>
  <c r="E83" i="1"/>
  <c r="E110" i="1" s="1"/>
  <c r="J68" i="1"/>
  <c r="J65" i="1"/>
  <c r="J55" i="1"/>
  <c r="J63" i="1"/>
  <c r="I75" i="1"/>
  <c r="I109" i="1" s="1"/>
  <c r="J73" i="1"/>
  <c r="G75" i="1"/>
  <c r="G109" i="1" s="1"/>
  <c r="J47" i="1"/>
  <c r="J75" i="1" s="1"/>
  <c r="J109" i="1" s="1"/>
  <c r="J59" i="1"/>
  <c r="J49" i="1"/>
  <c r="J39" i="1"/>
  <c r="I42" i="1"/>
  <c r="I108" i="1" s="1"/>
  <c r="E31" i="1"/>
  <c r="E107" i="1" s="1"/>
  <c r="I31" i="1"/>
  <c r="I107" i="1" s="1"/>
  <c r="J21" i="1"/>
  <c r="J31" i="1" s="1"/>
  <c r="J107" i="1" s="1"/>
  <c r="G31" i="1"/>
  <c r="G107" i="1" s="1"/>
  <c r="J29" i="1"/>
  <c r="J28" i="1"/>
  <c r="J14" i="1"/>
  <c r="J16" i="1"/>
  <c r="J11" i="1"/>
  <c r="I115" i="1"/>
  <c r="J42" i="1"/>
  <c r="J108" i="1" s="1"/>
  <c r="J83" i="1"/>
  <c r="J110" i="1" s="1"/>
  <c r="E75" i="1"/>
  <c r="E109" i="1" s="1"/>
  <c r="J86" i="1"/>
  <c r="J94" i="1" s="1"/>
  <c r="J111" i="1" s="1"/>
  <c r="E42" i="1"/>
  <c r="E108" i="1" s="1"/>
  <c r="J25" i="1"/>
  <c r="F113" i="1" l="1"/>
  <c r="G113" i="1" s="1"/>
  <c r="J113" i="1" s="1"/>
  <c r="J115" i="1" s="1"/>
  <c r="E115" i="1"/>
  <c r="G115" i="1" l="1"/>
  <c r="I116" i="1" s="1"/>
  <c r="J116" i="1" s="1"/>
</calcChain>
</file>

<file path=xl/sharedStrings.xml><?xml version="1.0" encoding="utf-8"?>
<sst xmlns="http://schemas.openxmlformats.org/spreadsheetml/2006/main" count="187" uniqueCount="103">
  <si>
    <t>Check:</t>
  </si>
  <si>
    <t>TOTAL</t>
  </si>
  <si>
    <t>PCT</t>
  </si>
  <si>
    <t xml:space="preserve">SALES TAX ON MATERIAL </t>
  </si>
  <si>
    <t>LSUM</t>
  </si>
  <si>
    <t>TRANSPORTATION</t>
  </si>
  <si>
    <t>FORKLIFT, MAJOR EQ, &amp; TOOLS</t>
  </si>
  <si>
    <t>BUILDING SERVICES</t>
  </si>
  <si>
    <t>TEMP FACILITIES</t>
  </si>
  <si>
    <t>SAFETY</t>
  </si>
  <si>
    <t>ENGINEERING &amp; SURVEY WORK</t>
  </si>
  <si>
    <t>SUPERVISION</t>
  </si>
  <si>
    <t>SUMMARY</t>
  </si>
  <si>
    <t>Total</t>
  </si>
  <si>
    <t>MO</t>
  </si>
  <si>
    <t>Vehicle Maintenance</t>
  </si>
  <si>
    <t>Vehicle Fuel</t>
  </si>
  <si>
    <t>FE Carts</t>
  </si>
  <si>
    <t>Sedan</t>
  </si>
  <si>
    <t>Pickup</t>
  </si>
  <si>
    <t>Repairs &amp; Maintenance</t>
  </si>
  <si>
    <t>Small Tools</t>
  </si>
  <si>
    <t>Misc. Power Equipment</t>
  </si>
  <si>
    <t>250 CFM Compressor</t>
  </si>
  <si>
    <t>Generator Unit Rental</t>
  </si>
  <si>
    <t>Water Truck 2500 GAL</t>
  </si>
  <si>
    <t>Gradall - 6000# Forklift (1/2 time operation)</t>
  </si>
  <si>
    <t>FORKLIFT, MAJOR EQUIPMENT &amp; TOOLS</t>
  </si>
  <si>
    <t>ACRE</t>
  </si>
  <si>
    <t>Final Clean-Up - SITE</t>
  </si>
  <si>
    <t>SF</t>
  </si>
  <si>
    <t>Final Clean-Up - BLDG</t>
  </si>
  <si>
    <t>PULL</t>
  </si>
  <si>
    <t>Dumpster Rental - 40 CUYD</t>
  </si>
  <si>
    <t>WK</t>
  </si>
  <si>
    <t>Weekly Cleanup (1 man days/wk)</t>
  </si>
  <si>
    <t>Construction Power &amp; Lights Maintenance</t>
  </si>
  <si>
    <t>Construction Power &amp; Lights Set Up</t>
  </si>
  <si>
    <t>DAY</t>
  </si>
  <si>
    <t>Street Sweeper</t>
  </si>
  <si>
    <t>Temp Asphalt Parking Area</t>
  </si>
  <si>
    <t>Office Coffee &amp; Cups</t>
  </si>
  <si>
    <t>Ice, Jugs, Cups</t>
  </si>
  <si>
    <t>Drinking Water Service</t>
  </si>
  <si>
    <t>Dust Control - 20 hrs/month</t>
  </si>
  <si>
    <t>SWPPP Maintenance - 10 hrs/month</t>
  </si>
  <si>
    <t>SWPPP Setup</t>
  </si>
  <si>
    <t>EA</t>
  </si>
  <si>
    <t>Relocate Temp Fence</t>
  </si>
  <si>
    <t>LF</t>
  </si>
  <si>
    <t>Temp Fence</t>
  </si>
  <si>
    <t>Telephone &amp; Internet Rental</t>
  </si>
  <si>
    <t>Telephone &amp; Internet Service Install</t>
  </si>
  <si>
    <t>Postage &amp; Shipping</t>
  </si>
  <si>
    <t>Printers/Plotters</t>
  </si>
  <si>
    <t>Computers</t>
  </si>
  <si>
    <t>Certified Payroll Reporting</t>
  </si>
  <si>
    <t>Office Equipment</t>
  </si>
  <si>
    <t>Office Supplies</t>
  </si>
  <si>
    <t>Office Furniture</t>
  </si>
  <si>
    <t>Project Sign</t>
  </si>
  <si>
    <t>Bulletin Boards</t>
  </si>
  <si>
    <t>Professional Photos</t>
  </si>
  <si>
    <t>Wash Stations</t>
  </si>
  <si>
    <t>Temp Toilets</t>
  </si>
  <si>
    <t>Janitorial Service for Office Space</t>
  </si>
  <si>
    <t>Office Trailer - Set Up/Removal</t>
  </si>
  <si>
    <t>Office Trailer</t>
  </si>
  <si>
    <t>Lunch Area Supplies/Maintenance</t>
  </si>
  <si>
    <t>LS</t>
  </si>
  <si>
    <t>Heat Stress/Lunch Tent</t>
  </si>
  <si>
    <t>Fire Extinguishers (1/3k SF)</t>
  </si>
  <si>
    <t>First Aid Supplies</t>
  </si>
  <si>
    <t>Employee Training</t>
  </si>
  <si>
    <t>Safety Incentives</t>
  </si>
  <si>
    <t>Drug Testing</t>
  </si>
  <si>
    <t>BIM Support</t>
  </si>
  <si>
    <t>Print Drawings</t>
  </si>
  <si>
    <t>Professional Surveyor</t>
  </si>
  <si>
    <t>Field Engineer Equipment</t>
  </si>
  <si>
    <t>Intern Housing</t>
  </si>
  <si>
    <t>Intern</t>
  </si>
  <si>
    <t>Safety Engineer</t>
  </si>
  <si>
    <t>Field Engineer</t>
  </si>
  <si>
    <t>Area Superintendent</t>
  </si>
  <si>
    <t>Moving &amp; Relocation</t>
  </si>
  <si>
    <t>Toll Road/Parking</t>
  </si>
  <si>
    <t>Office Manager</t>
  </si>
  <si>
    <t>Design Manager</t>
  </si>
  <si>
    <t>QC Engineer</t>
  </si>
  <si>
    <t>Office Engineer</t>
  </si>
  <si>
    <t>Project Engineer</t>
  </si>
  <si>
    <t>Project Superintendent</t>
  </si>
  <si>
    <t>Project Manager</t>
  </si>
  <si>
    <t>AMT</t>
  </si>
  <si>
    <t>$/UNIT</t>
  </si>
  <si>
    <t>UNIT</t>
  </si>
  <si>
    <t>QTY</t>
  </si>
  <si>
    <t>Item</t>
  </si>
  <si>
    <t>Equip/Subs</t>
  </si>
  <si>
    <t>Material</t>
  </si>
  <si>
    <t>Labor</t>
  </si>
  <si>
    <t>X.3.5 UCR MRB VIVARIUM SHELL/IMAGING CORE BUILDOUT GENERAL CONDITIONS ESTIMATE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</si>
</sst>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00%"/>
  </numFmts>
  <fonts count="9" x14ac:knownFonts="1">
    <font>
      <sz val="10"/>
      <name val="Swis721 BT"/>
    </font>
    <font>
      <b/>
      <sz val="10"/>
      <name val="Swis721 BT"/>
      <family val="2"/>
    </font>
    <font>
      <b/>
      <sz val="11"/>
      <name val="Swis721 BT"/>
      <family val="2"/>
    </font>
    <font>
      <sz val="11"/>
      <name val="Swis721 BT"/>
      <family val="2"/>
    </font>
    <font>
      <sz val="10"/>
      <name val="Swis721 BT"/>
      <family val="2"/>
    </font>
    <font>
      <sz val="10"/>
      <color indexed="12"/>
      <name val="Swis721 BT"/>
      <family val="2"/>
    </font>
    <font>
      <b/>
      <sz val="10"/>
      <color indexed="12"/>
      <name val="Swis721 BT"/>
      <family val="2"/>
    </font>
    <font>
      <sz val="18"/>
      <name val="Arial"/>
      <family val="2"/>
    </font>
    <font>
      <u/>
      <sz val="12"/>
      <name val="Swis721 Blk B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5" fontId="2" fillId="0" borderId="1" xfId="0" applyNumberFormat="1" applyFont="1" applyBorder="1"/>
    <xf numFmtId="5" fontId="2" fillId="0" borderId="2" xfId="0" applyNumberFormat="1" applyFont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5" fontId="2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5" fontId="1" fillId="0" borderId="4" xfId="1" applyNumberFormat="1" applyFont="1" applyBorder="1" applyAlignment="1">
      <alignment horizontal="right"/>
    </xf>
    <xf numFmtId="5" fontId="0" fillId="0" borderId="0" xfId="1" applyNumberFormat="1" applyFont="1" applyBorder="1" applyAlignment="1">
      <alignment horizontal="right"/>
    </xf>
    <xf numFmtId="5" fontId="5" fillId="0" borderId="0" xfId="1" applyNumberFormat="1" applyFont="1" applyFill="1" applyBorder="1" applyAlignment="1">
      <alignment horizontal="right"/>
    </xf>
    <xf numFmtId="5" fontId="0" fillId="0" borderId="0" xfId="1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5" xfId="0" applyFont="1" applyBorder="1"/>
    <xf numFmtId="5" fontId="1" fillId="0" borderId="6" xfId="1" applyNumberFormat="1" applyFont="1" applyBorder="1" applyAlignment="1">
      <alignment horizontal="right"/>
    </xf>
    <xf numFmtId="5" fontId="0" fillId="0" borderId="7" xfId="1" applyNumberFormat="1" applyFont="1" applyBorder="1" applyAlignment="1">
      <alignment horizontal="right"/>
    </xf>
    <xf numFmtId="5" fontId="5" fillId="0" borderId="7" xfId="1" applyNumberFormat="1" applyFont="1" applyFill="1" applyBorder="1" applyAlignment="1">
      <alignment horizontal="right"/>
    </xf>
    <xf numFmtId="5" fontId="0" fillId="0" borderId="7" xfId="1" applyNumberFormat="1" applyFont="1" applyFill="1" applyBorder="1" applyAlignment="1">
      <alignment horizontal="right"/>
    </xf>
    <xf numFmtId="5" fontId="4" fillId="0" borderId="7" xfId="1" applyNumberFormat="1" applyFont="1" applyFill="1" applyBorder="1" applyAlignment="1">
      <alignment horizontal="right"/>
    </xf>
    <xf numFmtId="0" fontId="0" fillId="0" borderId="7" xfId="0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4" fillId="0" borderId="8" xfId="0" applyFont="1" applyBorder="1"/>
    <xf numFmtId="0" fontId="5" fillId="0" borderId="7" xfId="0" applyFont="1" applyBorder="1" applyAlignment="1">
      <alignment horizontal="center"/>
    </xf>
    <xf numFmtId="5" fontId="1" fillId="0" borderId="9" xfId="1" applyNumberFormat="1" applyFont="1" applyBorder="1" applyAlignment="1">
      <alignment horizontal="right"/>
    </xf>
    <xf numFmtId="5" fontId="0" fillId="0" borderId="10" xfId="1" applyNumberFormat="1" applyFont="1" applyBorder="1" applyAlignment="1">
      <alignment horizontal="right"/>
    </xf>
    <xf numFmtId="5" fontId="5" fillId="0" borderId="10" xfId="1" applyNumberFormat="1" applyFont="1" applyFill="1" applyBorder="1" applyAlignment="1">
      <alignment horizontal="right"/>
    </xf>
    <xf numFmtId="5" fontId="0" fillId="0" borderId="10" xfId="1" applyNumberFormat="1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1" xfId="0" applyFont="1" applyBorder="1"/>
    <xf numFmtId="5" fontId="1" fillId="0" borderId="0" xfId="1" applyNumberFormat="1" applyFont="1" applyAlignment="1">
      <alignment horizontal="right"/>
    </xf>
    <xf numFmtId="5" fontId="0" fillId="0" borderId="0" xfId="1" applyNumberFormat="1" applyFont="1" applyAlignment="1">
      <alignment horizontal="right"/>
    </xf>
    <xf numFmtId="5" fontId="5" fillId="0" borderId="0" xfId="1" applyNumberFormat="1" applyFont="1" applyFill="1" applyAlignment="1">
      <alignment horizontal="right"/>
    </xf>
    <xf numFmtId="5" fontId="0" fillId="0" borderId="0" xfId="1" applyNumberFormat="1" applyFont="1" applyFill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5" fontId="1" fillId="0" borderId="1" xfId="1" applyNumberFormat="1" applyFont="1" applyBorder="1" applyAlignment="1">
      <alignment horizontal="right"/>
    </xf>
    <xf numFmtId="5" fontId="1" fillId="0" borderId="2" xfId="1" applyNumberFormat="1" applyFont="1" applyBorder="1" applyAlignment="1">
      <alignment horizontal="right"/>
    </xf>
    <xf numFmtId="5" fontId="6" fillId="0" borderId="2" xfId="1" applyNumberFormat="1" applyFont="1" applyFill="1" applyBorder="1" applyAlignment="1">
      <alignment horizontal="right"/>
    </xf>
    <xf numFmtId="5" fontId="1" fillId="0" borderId="2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8" xfId="0" applyBorder="1"/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0" fillId="0" borderId="8" xfId="0" applyFill="1" applyBorder="1"/>
    <xf numFmtId="5" fontId="1" fillId="0" borderId="0" xfId="1" applyNumberFormat="1" applyFont="1" applyBorder="1" applyAlignment="1">
      <alignment horizontal="right"/>
    </xf>
    <xf numFmtId="5" fontId="6" fillId="0" borderId="0" xfId="1" applyNumberFormat="1" applyFont="1" applyFill="1" applyBorder="1" applyAlignment="1">
      <alignment horizontal="right"/>
    </xf>
    <xf numFmtId="5" fontId="1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Fill="1"/>
    <xf numFmtId="5" fontId="1" fillId="0" borderId="6" xfId="1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4" fillId="0" borderId="8" xfId="0" applyFont="1" applyFill="1" applyBorder="1" applyAlignment="1">
      <alignment wrapText="1"/>
    </xf>
    <xf numFmtId="7" fontId="5" fillId="0" borderId="7" xfId="1" applyNumberFormat="1" applyFont="1" applyFill="1" applyBorder="1" applyAlignment="1">
      <alignment horizontal="right"/>
    </xf>
    <xf numFmtId="0" fontId="0" fillId="0" borderId="7" xfId="0" applyFill="1" applyBorder="1" applyAlignment="1">
      <alignment horizontal="center"/>
    </xf>
    <xf numFmtId="5" fontId="1" fillId="0" borderId="12" xfId="1" applyNumberFormat="1" applyFont="1" applyBorder="1" applyAlignment="1">
      <alignment horizontal="right"/>
    </xf>
    <xf numFmtId="5" fontId="0" fillId="0" borderId="13" xfId="1" applyNumberFormat="1" applyFont="1" applyBorder="1" applyAlignment="1">
      <alignment horizontal="right"/>
    </xf>
    <xf numFmtId="5" fontId="5" fillId="0" borderId="13" xfId="1" applyNumberFormat="1" applyFont="1" applyFill="1" applyBorder="1" applyAlignment="1">
      <alignment horizontal="right"/>
    </xf>
    <xf numFmtId="5" fontId="0" fillId="0" borderId="13" xfId="1" applyNumberFormat="1" applyFont="1" applyFill="1" applyBorder="1" applyAlignment="1">
      <alignment horizontal="right"/>
    </xf>
    <xf numFmtId="0" fontId="0" fillId="0" borderId="13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4" fillId="0" borderId="13" xfId="0" applyFont="1" applyBorder="1" applyAlignment="1">
      <alignment horizontal="center"/>
    </xf>
    <xf numFmtId="0" fontId="4" fillId="0" borderId="14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9" xfId="0" applyFont="1" applyBorder="1"/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5" xfId="0" applyFont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1" fillId="0" borderId="19" xfId="0" applyFont="1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7" fillId="0" borderId="0" xfId="0" applyFont="1" applyBorder="1" applyAlignment="1">
      <alignment horizontal="right"/>
    </xf>
    <xf numFmtId="0" fontId="0" fillId="0" borderId="0" xfId="0" applyFill="1" applyBorder="1"/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1" fontId="5" fillId="2" borderId="7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448350" cy="464435"/>
    <xdr:pic>
      <xdr:nvPicPr>
        <xdr:cNvPr id="2" name="Picture 1">
          <a:extLst>
            <a:ext uri="{FF2B5EF4-FFF2-40B4-BE49-F238E27FC236}">
              <a16:creationId xmlns:a16="http://schemas.microsoft.com/office/drawing/2014/main" id="{F842A31E-0D0D-4D97-8EA1-BDE3C7724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8350" cy="4644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E67A-F4D8-47B6-A1EB-A06EF5C58727}">
  <dimension ref="A1:N121"/>
  <sheetViews>
    <sheetView tabSelected="1" zoomScale="120" zoomScaleNormal="120"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B8" sqref="B8"/>
    </sheetView>
  </sheetViews>
  <sheetFormatPr defaultRowHeight="12.75" x14ac:dyDescent="0.2"/>
  <cols>
    <col min="1" max="1" width="30.7109375" customWidth="1"/>
    <col min="2" max="3" width="9.140625" style="2" customWidth="1"/>
    <col min="4" max="4" width="11.5703125" style="3" bestFit="1" customWidth="1"/>
    <col min="5" max="5" width="15.5703125" style="3" bestFit="1" customWidth="1"/>
    <col min="6" max="6" width="9.5703125" style="3" bestFit="1" customWidth="1"/>
    <col min="7" max="7" width="13" style="3" bestFit="1" customWidth="1"/>
    <col min="8" max="8" width="11.7109375" style="3" bestFit="1" customWidth="1"/>
    <col min="9" max="9" width="14" style="2" bestFit="1" customWidth="1"/>
    <col min="10" max="10" width="18.7109375" style="1" customWidth="1"/>
    <col min="11" max="11" width="11" customWidth="1"/>
  </cols>
  <sheetData>
    <row r="1" spans="1:11" ht="23.25" x14ac:dyDescent="0.35">
      <c r="C1" s="93"/>
      <c r="J1" s="92"/>
    </row>
    <row r="2" spans="1:11" ht="16.5" customHeight="1" x14ac:dyDescent="0.2"/>
    <row r="3" spans="1:11" ht="16.5" thickBot="1" x14ac:dyDescent="0.3">
      <c r="A3" s="101" t="s">
        <v>102</v>
      </c>
    </row>
    <row r="4" spans="1:11" x14ac:dyDescent="0.2">
      <c r="A4" s="91"/>
      <c r="B4" s="90"/>
      <c r="C4" s="90"/>
      <c r="D4" s="94" t="s">
        <v>101</v>
      </c>
      <c r="E4" s="95"/>
      <c r="F4" s="94" t="s">
        <v>100</v>
      </c>
      <c r="G4" s="95"/>
      <c r="H4" s="96" t="s">
        <v>99</v>
      </c>
      <c r="I4" s="97"/>
      <c r="J4" s="89"/>
    </row>
    <row r="5" spans="1:11" ht="13.5" thickBot="1" x14ac:dyDescent="0.25">
      <c r="A5" s="88" t="s">
        <v>98</v>
      </c>
      <c r="B5" s="87" t="s">
        <v>97</v>
      </c>
      <c r="C5" s="87" t="s">
        <v>96</v>
      </c>
      <c r="D5" s="86" t="s">
        <v>95</v>
      </c>
      <c r="E5" s="86" t="s">
        <v>94</v>
      </c>
      <c r="F5" s="86" t="s">
        <v>95</v>
      </c>
      <c r="G5" s="86" t="s">
        <v>94</v>
      </c>
      <c r="H5" s="86" t="s">
        <v>95</v>
      </c>
      <c r="I5" s="85" t="s">
        <v>94</v>
      </c>
      <c r="J5" s="84" t="s">
        <v>13</v>
      </c>
      <c r="K5" s="83"/>
    </row>
    <row r="6" spans="1:11" ht="13.5" thickBot="1" x14ac:dyDescent="0.25"/>
    <row r="7" spans="1:11" x14ac:dyDescent="0.2">
      <c r="A7" s="35" t="s">
        <v>11</v>
      </c>
      <c r="B7" s="33"/>
      <c r="C7" s="33"/>
      <c r="D7" s="82"/>
      <c r="E7" s="82"/>
      <c r="F7" s="82"/>
      <c r="G7" s="82"/>
      <c r="H7" s="82"/>
      <c r="I7" s="33"/>
      <c r="J7" s="81"/>
      <c r="K7" s="1"/>
    </row>
    <row r="8" spans="1:11" x14ac:dyDescent="0.2">
      <c r="A8" s="54" t="s">
        <v>93</v>
      </c>
      <c r="B8" s="98"/>
      <c r="C8" s="25" t="s">
        <v>14</v>
      </c>
      <c r="D8" s="22">
        <v>14000</v>
      </c>
      <c r="E8" s="23">
        <f t="shared" ref="E8:E16" si="0">IF(D8="","",D8*$B8)</f>
        <v>0</v>
      </c>
      <c r="F8" s="22"/>
      <c r="G8" s="23" t="str">
        <f t="shared" ref="G8:G16" si="1">IF(F8="","",F8*$B8)</f>
        <v/>
      </c>
      <c r="H8" s="22"/>
      <c r="I8" s="21" t="str">
        <f t="shared" ref="I8:I16" si="2">IF(H8="","",H8*$B8)</f>
        <v/>
      </c>
      <c r="J8" s="20">
        <f t="shared" ref="J8:J16" si="3">SUM(E8,G8,I8)</f>
        <v>0</v>
      </c>
    </row>
    <row r="9" spans="1:11" x14ac:dyDescent="0.2">
      <c r="A9" s="54" t="s">
        <v>92</v>
      </c>
      <c r="B9" s="98"/>
      <c r="C9" s="25" t="s">
        <v>14</v>
      </c>
      <c r="D9" s="22">
        <v>14000</v>
      </c>
      <c r="E9" s="23">
        <f t="shared" si="0"/>
        <v>0</v>
      </c>
      <c r="F9" s="22"/>
      <c r="G9" s="23" t="str">
        <f t="shared" si="1"/>
        <v/>
      </c>
      <c r="H9" s="22"/>
      <c r="I9" s="21" t="str">
        <f t="shared" si="2"/>
        <v/>
      </c>
      <c r="J9" s="20">
        <f t="shared" si="3"/>
        <v>0</v>
      </c>
    </row>
    <row r="10" spans="1:11" x14ac:dyDescent="0.2">
      <c r="A10" s="54" t="s">
        <v>91</v>
      </c>
      <c r="B10" s="98"/>
      <c r="C10" s="68" t="s">
        <v>14</v>
      </c>
      <c r="D10" s="22">
        <v>11500</v>
      </c>
      <c r="E10" s="23">
        <f t="shared" si="0"/>
        <v>0</v>
      </c>
      <c r="F10" s="22"/>
      <c r="G10" s="23" t="str">
        <f t="shared" si="1"/>
        <v/>
      </c>
      <c r="H10" s="22"/>
      <c r="I10" s="23" t="str">
        <f t="shared" si="2"/>
        <v/>
      </c>
      <c r="J10" s="62">
        <f t="shared" si="3"/>
        <v>0</v>
      </c>
    </row>
    <row r="11" spans="1:11" x14ac:dyDescent="0.2">
      <c r="A11" s="54" t="s">
        <v>90</v>
      </c>
      <c r="B11" s="98"/>
      <c r="C11" s="68" t="s">
        <v>14</v>
      </c>
      <c r="D11" s="22">
        <v>9700</v>
      </c>
      <c r="E11" s="23">
        <f t="shared" si="0"/>
        <v>0</v>
      </c>
      <c r="F11" s="22"/>
      <c r="G11" s="23" t="str">
        <f t="shared" si="1"/>
        <v/>
      </c>
      <c r="H11" s="22"/>
      <c r="I11" s="23" t="str">
        <f t="shared" si="2"/>
        <v/>
      </c>
      <c r="J11" s="62">
        <f t="shared" si="3"/>
        <v>0</v>
      </c>
    </row>
    <row r="12" spans="1:11" x14ac:dyDescent="0.2">
      <c r="A12" s="53" t="s">
        <v>89</v>
      </c>
      <c r="B12" s="98"/>
      <c r="C12" s="68" t="s">
        <v>14</v>
      </c>
      <c r="D12" s="22">
        <v>11500</v>
      </c>
      <c r="E12" s="23">
        <f t="shared" si="0"/>
        <v>0</v>
      </c>
      <c r="F12" s="22"/>
      <c r="G12" s="23" t="str">
        <f t="shared" si="1"/>
        <v/>
      </c>
      <c r="H12" s="22"/>
      <c r="I12" s="23" t="str">
        <f t="shared" si="2"/>
        <v/>
      </c>
      <c r="J12" s="62">
        <f t="shared" si="3"/>
        <v>0</v>
      </c>
    </row>
    <row r="13" spans="1:11" x14ac:dyDescent="0.2">
      <c r="A13" s="53" t="s">
        <v>88</v>
      </c>
      <c r="B13" s="98"/>
      <c r="C13" s="68" t="s">
        <v>14</v>
      </c>
      <c r="D13" s="22">
        <v>9700</v>
      </c>
      <c r="E13" s="23">
        <f t="shared" si="0"/>
        <v>0</v>
      </c>
      <c r="F13" s="22"/>
      <c r="G13" s="23" t="str">
        <f t="shared" si="1"/>
        <v/>
      </c>
      <c r="H13" s="22"/>
      <c r="I13" s="23" t="str">
        <f t="shared" si="2"/>
        <v/>
      </c>
      <c r="J13" s="62">
        <f t="shared" si="3"/>
        <v>0</v>
      </c>
    </row>
    <row r="14" spans="1:11" x14ac:dyDescent="0.2">
      <c r="A14" s="54" t="s">
        <v>87</v>
      </c>
      <c r="B14" s="98"/>
      <c r="C14" s="25" t="s">
        <v>14</v>
      </c>
      <c r="D14" s="22">
        <v>6800</v>
      </c>
      <c r="E14" s="23">
        <f t="shared" si="0"/>
        <v>0</v>
      </c>
      <c r="F14" s="22"/>
      <c r="G14" s="23" t="str">
        <f t="shared" si="1"/>
        <v/>
      </c>
      <c r="H14" s="22"/>
      <c r="I14" s="21" t="str">
        <f t="shared" si="2"/>
        <v/>
      </c>
      <c r="J14" s="20">
        <f t="shared" si="3"/>
        <v>0</v>
      </c>
    </row>
    <row r="15" spans="1:11" x14ac:dyDescent="0.2">
      <c r="A15" s="54" t="s">
        <v>86</v>
      </c>
      <c r="B15" s="98"/>
      <c r="C15" s="25" t="s">
        <v>14</v>
      </c>
      <c r="D15" s="22"/>
      <c r="E15" s="23" t="str">
        <f t="shared" si="0"/>
        <v/>
      </c>
      <c r="F15" s="22">
        <v>200</v>
      </c>
      <c r="G15" s="23">
        <f t="shared" si="1"/>
        <v>0</v>
      </c>
      <c r="H15" s="22"/>
      <c r="I15" s="21" t="str">
        <f t="shared" si="2"/>
        <v/>
      </c>
      <c r="J15" s="20">
        <f t="shared" si="3"/>
        <v>0</v>
      </c>
      <c r="K15" s="5"/>
    </row>
    <row r="16" spans="1:11" x14ac:dyDescent="0.2">
      <c r="A16" s="53" t="s">
        <v>85</v>
      </c>
      <c r="B16" s="98"/>
      <c r="C16" s="51" t="s">
        <v>4</v>
      </c>
      <c r="D16" s="22"/>
      <c r="E16" s="23" t="str">
        <f t="shared" si="0"/>
        <v/>
      </c>
      <c r="F16" s="22">
        <v>2500</v>
      </c>
      <c r="G16" s="23">
        <f t="shared" si="1"/>
        <v>0</v>
      </c>
      <c r="H16" s="22"/>
      <c r="I16" s="21" t="str">
        <f t="shared" si="2"/>
        <v/>
      </c>
      <c r="J16" s="20">
        <f t="shared" si="3"/>
        <v>0</v>
      </c>
      <c r="K16" s="5"/>
    </row>
    <row r="17" spans="1:11" x14ac:dyDescent="0.2">
      <c r="A17" s="49"/>
      <c r="B17" s="52"/>
      <c r="C17" s="25"/>
      <c r="D17" s="22"/>
      <c r="E17" s="23"/>
      <c r="F17" s="22"/>
      <c r="G17" s="23"/>
      <c r="H17" s="22"/>
      <c r="I17" s="21"/>
      <c r="J17" s="20"/>
      <c r="K17" s="5"/>
    </row>
    <row r="18" spans="1:11" s="1" customFormat="1" ht="13.5" thickBot="1" x14ac:dyDescent="0.25">
      <c r="A18" s="48" t="s">
        <v>13</v>
      </c>
      <c r="B18" s="80"/>
      <c r="C18" s="46"/>
      <c r="D18" s="44"/>
      <c r="E18" s="45">
        <f>SUM(E7:E17)</f>
        <v>0</v>
      </c>
      <c r="F18" s="44"/>
      <c r="G18" s="45">
        <f>SUM(G7:G17)</f>
        <v>0</v>
      </c>
      <c r="H18" s="44"/>
      <c r="I18" s="43">
        <f>SUM(I7:I17)</f>
        <v>0</v>
      </c>
      <c r="J18" s="42">
        <f>SUM(J8:J16)</f>
        <v>0</v>
      </c>
      <c r="K18" s="41"/>
    </row>
    <row r="19" spans="1:11" ht="13.5" thickBot="1" x14ac:dyDescent="0.25">
      <c r="B19" s="79"/>
      <c r="D19" s="38"/>
      <c r="E19" s="39"/>
      <c r="F19" s="38"/>
      <c r="G19" s="39"/>
      <c r="H19" s="38"/>
      <c r="I19" s="37"/>
      <c r="J19" s="36"/>
      <c r="K19" s="5"/>
    </row>
    <row r="20" spans="1:11" x14ac:dyDescent="0.2">
      <c r="A20" s="35" t="s">
        <v>10</v>
      </c>
      <c r="B20" s="78"/>
      <c r="C20" s="33"/>
      <c r="D20" s="31"/>
      <c r="E20" s="32"/>
      <c r="F20" s="31"/>
      <c r="G20" s="32"/>
      <c r="H20" s="31"/>
      <c r="I20" s="30"/>
      <c r="J20" s="29"/>
      <c r="K20" s="5"/>
    </row>
    <row r="21" spans="1:11" x14ac:dyDescent="0.2">
      <c r="A21" s="54" t="s">
        <v>84</v>
      </c>
      <c r="B21" s="98"/>
      <c r="C21" s="68" t="s">
        <v>14</v>
      </c>
      <c r="D21" s="22">
        <v>12500</v>
      </c>
      <c r="E21" s="23">
        <f t="shared" ref="E21:E26" si="4">IF(D21="","",D21*$B21)</f>
        <v>0</v>
      </c>
      <c r="F21" s="22"/>
      <c r="G21" s="23" t="str">
        <f t="shared" ref="G21:G26" si="5">IF(F21="","",F21*$B21)</f>
        <v/>
      </c>
      <c r="H21" s="22"/>
      <c r="I21" s="23" t="str">
        <f>IF(H21="","",H21*$B21)</f>
        <v/>
      </c>
      <c r="J21" s="62">
        <f t="shared" ref="J21:J29" si="6">SUM(E21,G21,I21)</f>
        <v>0</v>
      </c>
    </row>
    <row r="22" spans="1:11" x14ac:dyDescent="0.2">
      <c r="A22" s="54" t="s">
        <v>83</v>
      </c>
      <c r="B22" s="98"/>
      <c r="C22" s="68" t="s">
        <v>14</v>
      </c>
      <c r="D22" s="22">
        <v>9500</v>
      </c>
      <c r="E22" s="23">
        <f t="shared" si="4"/>
        <v>0</v>
      </c>
      <c r="F22" s="22"/>
      <c r="G22" s="23" t="str">
        <f t="shared" si="5"/>
        <v/>
      </c>
      <c r="H22" s="22"/>
      <c r="I22" s="23" t="str">
        <f>IF(H22="","",H22*$B22)</f>
        <v/>
      </c>
      <c r="J22" s="62">
        <f t="shared" si="6"/>
        <v>0</v>
      </c>
    </row>
    <row r="23" spans="1:11" x14ac:dyDescent="0.2">
      <c r="A23" s="53" t="s">
        <v>82</v>
      </c>
      <c r="B23" s="98"/>
      <c r="C23" s="68" t="s">
        <v>14</v>
      </c>
      <c r="D23" s="22">
        <v>11500</v>
      </c>
      <c r="E23" s="23">
        <f t="shared" si="4"/>
        <v>0</v>
      </c>
      <c r="F23" s="22"/>
      <c r="G23" s="23" t="str">
        <f t="shared" si="5"/>
        <v/>
      </c>
      <c r="H23" s="22"/>
      <c r="I23" s="23"/>
      <c r="J23" s="62">
        <f t="shared" si="6"/>
        <v>0</v>
      </c>
    </row>
    <row r="24" spans="1:11" x14ac:dyDescent="0.2">
      <c r="A24" s="54" t="s">
        <v>81</v>
      </c>
      <c r="B24" s="98"/>
      <c r="C24" s="68" t="s">
        <v>14</v>
      </c>
      <c r="D24" s="22">
        <v>2600</v>
      </c>
      <c r="E24" s="23">
        <f t="shared" si="4"/>
        <v>0</v>
      </c>
      <c r="F24" s="22"/>
      <c r="G24" s="23" t="str">
        <f t="shared" si="5"/>
        <v/>
      </c>
      <c r="H24" s="22"/>
      <c r="I24" s="23" t="str">
        <f t="shared" ref="I24:I29" si="7">IF(H24="","",H24*$B24)</f>
        <v/>
      </c>
      <c r="J24" s="62">
        <f t="shared" si="6"/>
        <v>0</v>
      </c>
    </row>
    <row r="25" spans="1:11" x14ac:dyDescent="0.2">
      <c r="A25" s="54" t="s">
        <v>80</v>
      </c>
      <c r="B25" s="98"/>
      <c r="C25" s="68" t="s">
        <v>14</v>
      </c>
      <c r="D25" s="22"/>
      <c r="E25" s="23" t="str">
        <f t="shared" si="4"/>
        <v/>
      </c>
      <c r="F25" s="22"/>
      <c r="G25" s="23" t="str">
        <f t="shared" si="5"/>
        <v/>
      </c>
      <c r="H25" s="22">
        <v>2600</v>
      </c>
      <c r="I25" s="23">
        <f t="shared" si="7"/>
        <v>0</v>
      </c>
      <c r="J25" s="62">
        <f t="shared" si="6"/>
        <v>0</v>
      </c>
    </row>
    <row r="26" spans="1:11" x14ac:dyDescent="0.2">
      <c r="A26" s="54" t="s">
        <v>79</v>
      </c>
      <c r="B26" s="98"/>
      <c r="C26" s="25" t="s">
        <v>14</v>
      </c>
      <c r="D26" s="22"/>
      <c r="E26" s="23" t="str">
        <f t="shared" si="4"/>
        <v/>
      </c>
      <c r="F26" s="22">
        <v>100</v>
      </c>
      <c r="G26" s="23">
        <f t="shared" si="5"/>
        <v>0</v>
      </c>
      <c r="H26" s="22">
        <v>1000</v>
      </c>
      <c r="I26" s="21">
        <f t="shared" si="7"/>
        <v>0</v>
      </c>
      <c r="J26" s="20">
        <f t="shared" si="6"/>
        <v>0</v>
      </c>
    </row>
    <row r="27" spans="1:11" x14ac:dyDescent="0.2">
      <c r="A27" s="54" t="s">
        <v>78</v>
      </c>
      <c r="B27" s="98"/>
      <c r="C27" s="25" t="s">
        <v>4</v>
      </c>
      <c r="D27" s="22"/>
      <c r="E27" s="23"/>
      <c r="F27" s="22"/>
      <c r="G27" s="23"/>
      <c r="H27" s="22">
        <v>10000</v>
      </c>
      <c r="I27" s="21">
        <f t="shared" si="7"/>
        <v>0</v>
      </c>
      <c r="J27" s="20">
        <f t="shared" si="6"/>
        <v>0</v>
      </c>
    </row>
    <row r="28" spans="1:11" x14ac:dyDescent="0.2">
      <c r="A28" s="54" t="s">
        <v>77</v>
      </c>
      <c r="B28" s="98"/>
      <c r="C28" s="25" t="s">
        <v>4</v>
      </c>
      <c r="D28" s="22"/>
      <c r="E28" s="23" t="str">
        <f>IF(D28="","",D28*$B28)</f>
        <v/>
      </c>
      <c r="F28" s="22">
        <v>5000</v>
      </c>
      <c r="G28" s="23">
        <f>IF(F28="","",F28*$B28)</f>
        <v>0</v>
      </c>
      <c r="H28" s="22"/>
      <c r="I28" s="21" t="str">
        <f t="shared" si="7"/>
        <v/>
      </c>
      <c r="J28" s="20">
        <f t="shared" si="6"/>
        <v>0</v>
      </c>
      <c r="K28" s="5"/>
    </row>
    <row r="29" spans="1:11" x14ac:dyDescent="0.2">
      <c r="A29" s="77" t="s">
        <v>76</v>
      </c>
      <c r="B29" s="99"/>
      <c r="C29" s="76" t="s">
        <v>14</v>
      </c>
      <c r="D29" s="71"/>
      <c r="E29" s="72" t="str">
        <f>IF(D29="","",D29*$B29)</f>
        <v/>
      </c>
      <c r="F29" s="71">
        <v>10000</v>
      </c>
      <c r="G29" s="23">
        <f>IF(F29="","",F29*$B29)</f>
        <v>0</v>
      </c>
      <c r="H29" s="71"/>
      <c r="I29" s="70" t="str">
        <f t="shared" si="7"/>
        <v/>
      </c>
      <c r="J29" s="20">
        <f t="shared" si="6"/>
        <v>0</v>
      </c>
      <c r="K29" s="5"/>
    </row>
    <row r="30" spans="1:11" x14ac:dyDescent="0.2">
      <c r="A30" s="75"/>
      <c r="B30" s="74"/>
      <c r="C30" s="73"/>
      <c r="D30" s="71"/>
      <c r="E30" s="72"/>
      <c r="F30" s="71"/>
      <c r="G30" s="72"/>
      <c r="H30" s="71"/>
      <c r="I30" s="70"/>
      <c r="J30" s="69"/>
      <c r="K30" s="5"/>
    </row>
    <row r="31" spans="1:11" s="1" customFormat="1" ht="13.5" thickBot="1" x14ac:dyDescent="0.25">
      <c r="A31" s="48" t="s">
        <v>13</v>
      </c>
      <c r="B31" s="47"/>
      <c r="C31" s="46"/>
      <c r="D31" s="44"/>
      <c r="E31" s="45">
        <f>SUM(E21:E29)</f>
        <v>0</v>
      </c>
      <c r="F31" s="44"/>
      <c r="G31" s="45">
        <f>SUM(G21:G28)</f>
        <v>0</v>
      </c>
      <c r="H31" s="44"/>
      <c r="I31" s="43">
        <f>SUM(I21:I29)</f>
        <v>0</v>
      </c>
      <c r="J31" s="42">
        <f>SUM(J21:J28)</f>
        <v>0</v>
      </c>
      <c r="K31" s="41"/>
    </row>
    <row r="32" spans="1:11" ht="13.5" thickBot="1" x14ac:dyDescent="0.25">
      <c r="B32" s="40"/>
      <c r="D32" s="38"/>
      <c r="E32" s="39"/>
      <c r="F32" s="38"/>
      <c r="G32" s="39"/>
      <c r="H32" s="38"/>
      <c r="I32" s="37"/>
      <c r="J32" s="36"/>
      <c r="K32" s="5"/>
    </row>
    <row r="33" spans="1:11" x14ac:dyDescent="0.2">
      <c r="A33" s="35" t="s">
        <v>9</v>
      </c>
      <c r="B33" s="34"/>
      <c r="C33" s="33"/>
      <c r="D33" s="31"/>
      <c r="E33" s="32"/>
      <c r="F33" s="31"/>
      <c r="G33" s="32"/>
      <c r="H33" s="31"/>
      <c r="I33" s="30"/>
      <c r="J33" s="29"/>
      <c r="K33" s="5"/>
    </row>
    <row r="34" spans="1:11" x14ac:dyDescent="0.2">
      <c r="A34" s="54" t="s">
        <v>75</v>
      </c>
      <c r="B34" s="98"/>
      <c r="C34" s="25" t="s">
        <v>47</v>
      </c>
      <c r="D34" s="22"/>
      <c r="E34" s="23" t="str">
        <f>IF(D34="","",D34*$B34)</f>
        <v/>
      </c>
      <c r="F34" s="22">
        <v>400</v>
      </c>
      <c r="G34" s="23">
        <f t="shared" ref="G34:G39" si="8">IF(F34="","",F34*$B34)</f>
        <v>0</v>
      </c>
      <c r="H34" s="22"/>
      <c r="I34" s="21" t="str">
        <f t="shared" ref="I34:I40" si="9">IF(H34="","",H34*$B34)</f>
        <v/>
      </c>
      <c r="J34" s="20">
        <f t="shared" ref="J34:J40" si="10">SUM(E34,G34,I34)</f>
        <v>0</v>
      </c>
      <c r="K34" s="50"/>
    </row>
    <row r="35" spans="1:11" x14ac:dyDescent="0.2">
      <c r="A35" s="53" t="s">
        <v>74</v>
      </c>
      <c r="B35" s="98"/>
      <c r="C35" s="68" t="s">
        <v>14</v>
      </c>
      <c r="D35" s="22"/>
      <c r="E35" s="23"/>
      <c r="F35" s="22">
        <v>200</v>
      </c>
      <c r="G35" s="23">
        <f t="shared" si="8"/>
        <v>0</v>
      </c>
      <c r="H35" s="22"/>
      <c r="I35" s="21" t="str">
        <f t="shared" si="9"/>
        <v/>
      </c>
      <c r="J35" s="20">
        <f t="shared" si="10"/>
        <v>0</v>
      </c>
      <c r="K35" s="65"/>
    </row>
    <row r="36" spans="1:11" x14ac:dyDescent="0.2">
      <c r="A36" s="53" t="s">
        <v>73</v>
      </c>
      <c r="B36" s="98"/>
      <c r="C36" s="51" t="s">
        <v>14</v>
      </c>
      <c r="D36" s="22"/>
      <c r="E36" s="23"/>
      <c r="F36" s="22">
        <v>250</v>
      </c>
      <c r="G36" s="23">
        <f t="shared" si="8"/>
        <v>0</v>
      </c>
      <c r="H36" s="22">
        <v>275</v>
      </c>
      <c r="I36" s="21">
        <f t="shared" si="9"/>
        <v>0</v>
      </c>
      <c r="J36" s="20">
        <f t="shared" si="10"/>
        <v>0</v>
      </c>
      <c r="K36" s="5"/>
    </row>
    <row r="37" spans="1:11" x14ac:dyDescent="0.2">
      <c r="A37" s="54" t="s">
        <v>72</v>
      </c>
      <c r="B37" s="98"/>
      <c r="C37" s="51" t="s">
        <v>69</v>
      </c>
      <c r="D37" s="22"/>
      <c r="E37" s="23" t="str">
        <f>IF(D37="","",D37*$B37)</f>
        <v/>
      </c>
      <c r="F37" s="22">
        <v>2500</v>
      </c>
      <c r="G37" s="23">
        <f t="shared" si="8"/>
        <v>0</v>
      </c>
      <c r="H37" s="22"/>
      <c r="I37" s="21" t="str">
        <f t="shared" si="9"/>
        <v/>
      </c>
      <c r="J37" s="20">
        <f t="shared" si="10"/>
        <v>0</v>
      </c>
      <c r="K37" s="5"/>
    </row>
    <row r="38" spans="1:11" x14ac:dyDescent="0.2">
      <c r="A38" s="53" t="s">
        <v>71</v>
      </c>
      <c r="B38" s="98"/>
      <c r="C38" s="25" t="s">
        <v>47</v>
      </c>
      <c r="D38" s="22">
        <v>25</v>
      </c>
      <c r="E38" s="23">
        <f>IF(D38="","",D38*$B38)</f>
        <v>0</v>
      </c>
      <c r="F38" s="22">
        <v>50</v>
      </c>
      <c r="G38" s="23">
        <f t="shared" si="8"/>
        <v>0</v>
      </c>
      <c r="H38" s="22"/>
      <c r="I38" s="21" t="str">
        <f t="shared" si="9"/>
        <v/>
      </c>
      <c r="J38" s="20">
        <f t="shared" si="10"/>
        <v>0</v>
      </c>
      <c r="K38" s="50"/>
    </row>
    <row r="39" spans="1:11" x14ac:dyDescent="0.2">
      <c r="A39" s="53" t="s">
        <v>70</v>
      </c>
      <c r="B39" s="98"/>
      <c r="C39" s="25" t="s">
        <v>69</v>
      </c>
      <c r="D39" s="22"/>
      <c r="E39" s="23" t="str">
        <f>IF(D39="","",D39*$B39)</f>
        <v/>
      </c>
      <c r="F39" s="22">
        <v>5000</v>
      </c>
      <c r="G39" s="23">
        <f t="shared" si="8"/>
        <v>0</v>
      </c>
      <c r="H39" s="22"/>
      <c r="I39" s="21" t="str">
        <f t="shared" si="9"/>
        <v/>
      </c>
      <c r="J39" s="20">
        <f t="shared" si="10"/>
        <v>0</v>
      </c>
      <c r="K39" s="50"/>
    </row>
    <row r="40" spans="1:11" x14ac:dyDescent="0.2">
      <c r="A40" s="53" t="s">
        <v>68</v>
      </c>
      <c r="B40" s="98"/>
      <c r="C40" s="25" t="s">
        <v>14</v>
      </c>
      <c r="D40" s="22">
        <v>1000</v>
      </c>
      <c r="E40" s="23">
        <f>IF(D40="","",D40*$B40)</f>
        <v>0</v>
      </c>
      <c r="F40" s="22"/>
      <c r="G40" s="23"/>
      <c r="H40" s="22"/>
      <c r="I40" s="21" t="str">
        <f t="shared" si="9"/>
        <v/>
      </c>
      <c r="J40" s="20">
        <f t="shared" si="10"/>
        <v>0</v>
      </c>
      <c r="K40" s="50"/>
    </row>
    <row r="41" spans="1:11" x14ac:dyDescent="0.2">
      <c r="A41" s="49"/>
      <c r="B41" s="28"/>
      <c r="C41" s="25"/>
      <c r="D41" s="22"/>
      <c r="E41" s="23"/>
      <c r="F41" s="22"/>
      <c r="G41" s="23"/>
      <c r="H41" s="22"/>
      <c r="I41" s="21"/>
      <c r="J41" s="20"/>
      <c r="K41" s="5"/>
    </row>
    <row r="42" spans="1:11" s="1" customFormat="1" ht="13.5" thickBot="1" x14ac:dyDescent="0.25">
      <c r="A42" s="48" t="s">
        <v>13</v>
      </c>
      <c r="B42" s="47"/>
      <c r="C42" s="46"/>
      <c r="D42" s="44"/>
      <c r="E42" s="45">
        <f>SUM(E34:E41)</f>
        <v>0</v>
      </c>
      <c r="F42" s="44"/>
      <c r="G42" s="45">
        <f>SUM(G34:G41)</f>
        <v>0</v>
      </c>
      <c r="H42" s="44"/>
      <c r="I42" s="43">
        <f>SUM(I34:I41)</f>
        <v>0</v>
      </c>
      <c r="J42" s="42">
        <f>SUM(J34:J40)</f>
        <v>0</v>
      </c>
      <c r="K42" s="41"/>
    </row>
    <row r="43" spans="1:11" ht="13.5" thickBot="1" x14ac:dyDescent="0.25">
      <c r="B43" s="40"/>
      <c r="D43" s="38"/>
      <c r="E43" s="39"/>
      <c r="F43" s="38"/>
      <c r="G43" s="39"/>
      <c r="H43" s="38"/>
      <c r="I43" s="37"/>
      <c r="J43" s="36"/>
      <c r="K43" s="5"/>
    </row>
    <row r="44" spans="1:11" x14ac:dyDescent="0.2">
      <c r="A44" s="35" t="s">
        <v>8</v>
      </c>
      <c r="B44" s="34"/>
      <c r="C44" s="33"/>
      <c r="D44" s="31"/>
      <c r="E44" s="32"/>
      <c r="F44" s="31"/>
      <c r="G44" s="32"/>
      <c r="H44" s="31"/>
      <c r="I44" s="30"/>
      <c r="J44" s="29"/>
      <c r="K44" s="5"/>
    </row>
    <row r="45" spans="1:11" x14ac:dyDescent="0.2">
      <c r="A45" s="53" t="s">
        <v>67</v>
      </c>
      <c r="B45" s="98"/>
      <c r="C45" s="25" t="s">
        <v>14</v>
      </c>
      <c r="D45" s="22"/>
      <c r="E45" s="23" t="str">
        <f>IF(D45="","",D45*$B45)</f>
        <v/>
      </c>
      <c r="F45" s="22"/>
      <c r="G45" s="23" t="str">
        <f>IF(F45="","",F45*$B45)</f>
        <v/>
      </c>
      <c r="H45" s="22">
        <v>10000</v>
      </c>
      <c r="I45" s="23">
        <f t="shared" ref="I45:I64" si="11">IF(H45="","",H45*$B45)</f>
        <v>0</v>
      </c>
      <c r="J45" s="20">
        <f t="shared" ref="J45:J73" si="12">SUM(E45,G45,I45)</f>
        <v>0</v>
      </c>
      <c r="K45" s="5"/>
    </row>
    <row r="46" spans="1:11" x14ac:dyDescent="0.2">
      <c r="A46" s="53" t="s">
        <v>66</v>
      </c>
      <c r="B46" s="98"/>
      <c r="C46" s="25" t="s">
        <v>47</v>
      </c>
      <c r="D46" s="22"/>
      <c r="E46" s="23"/>
      <c r="F46" s="22"/>
      <c r="G46" s="23"/>
      <c r="H46" s="22">
        <v>25898</v>
      </c>
      <c r="I46" s="23">
        <f t="shared" si="11"/>
        <v>0</v>
      </c>
      <c r="J46" s="20">
        <f t="shared" si="12"/>
        <v>0</v>
      </c>
      <c r="K46" s="5"/>
    </row>
    <row r="47" spans="1:11" x14ac:dyDescent="0.2">
      <c r="A47" s="53" t="s">
        <v>65</v>
      </c>
      <c r="B47" s="98"/>
      <c r="C47" s="63" t="s">
        <v>14</v>
      </c>
      <c r="D47" s="22"/>
      <c r="E47" s="23" t="str">
        <f t="shared" ref="E47:E67" si="13">IF(D47="","",D47*$B47)</f>
        <v/>
      </c>
      <c r="F47" s="22"/>
      <c r="G47" s="23" t="str">
        <f t="shared" ref="G47:G55" si="14">IF(F47="","",F47*$B47)</f>
        <v/>
      </c>
      <c r="H47" s="22">
        <v>1000</v>
      </c>
      <c r="I47" s="23">
        <f t="shared" si="11"/>
        <v>0</v>
      </c>
      <c r="J47" s="62">
        <f t="shared" si="12"/>
        <v>0</v>
      </c>
      <c r="K47" s="5"/>
    </row>
    <row r="48" spans="1:11" x14ac:dyDescent="0.2">
      <c r="A48" s="54" t="s">
        <v>64</v>
      </c>
      <c r="B48" s="98"/>
      <c r="C48" s="68" t="s">
        <v>14</v>
      </c>
      <c r="D48" s="22"/>
      <c r="E48" s="23" t="str">
        <f t="shared" si="13"/>
        <v/>
      </c>
      <c r="F48" s="22"/>
      <c r="G48" s="23" t="str">
        <f t="shared" si="14"/>
        <v/>
      </c>
      <c r="H48" s="22">
        <v>2000</v>
      </c>
      <c r="I48" s="23">
        <f t="shared" si="11"/>
        <v>0</v>
      </c>
      <c r="J48" s="62">
        <f t="shared" si="12"/>
        <v>0</v>
      </c>
      <c r="K48" s="61"/>
    </row>
    <row r="49" spans="1:14" x14ac:dyDescent="0.2">
      <c r="A49" s="54" t="s">
        <v>63</v>
      </c>
      <c r="B49" s="100"/>
      <c r="C49" s="68" t="s">
        <v>14</v>
      </c>
      <c r="D49" s="22"/>
      <c r="E49" s="23" t="str">
        <f t="shared" si="13"/>
        <v/>
      </c>
      <c r="F49" s="22"/>
      <c r="G49" s="23" t="str">
        <f t="shared" si="14"/>
        <v/>
      </c>
      <c r="H49" s="22">
        <v>200</v>
      </c>
      <c r="I49" s="23">
        <f t="shared" si="11"/>
        <v>0</v>
      </c>
      <c r="J49" s="62">
        <f t="shared" si="12"/>
        <v>0</v>
      </c>
      <c r="K49" s="50"/>
    </row>
    <row r="50" spans="1:14" x14ac:dyDescent="0.2">
      <c r="A50" s="53" t="s">
        <v>62</v>
      </c>
      <c r="B50" s="98"/>
      <c r="C50" s="68" t="s">
        <v>4</v>
      </c>
      <c r="D50" s="22"/>
      <c r="E50" s="23" t="str">
        <f t="shared" si="13"/>
        <v/>
      </c>
      <c r="F50" s="22">
        <v>2500</v>
      </c>
      <c r="G50" s="23">
        <f t="shared" si="14"/>
        <v>0</v>
      </c>
      <c r="H50" s="22"/>
      <c r="I50" s="23" t="str">
        <f t="shared" si="11"/>
        <v/>
      </c>
      <c r="J50" s="62">
        <f t="shared" si="12"/>
        <v>0</v>
      </c>
      <c r="K50" s="50"/>
    </row>
    <row r="51" spans="1:14" x14ac:dyDescent="0.2">
      <c r="A51" s="54" t="s">
        <v>61</v>
      </c>
      <c r="B51" s="98"/>
      <c r="C51" s="25" t="s">
        <v>47</v>
      </c>
      <c r="D51" s="22"/>
      <c r="E51" s="23" t="str">
        <f t="shared" si="13"/>
        <v/>
      </c>
      <c r="F51" s="22">
        <v>2000</v>
      </c>
      <c r="G51" s="23">
        <f t="shared" si="14"/>
        <v>0</v>
      </c>
      <c r="H51" s="22"/>
      <c r="I51" s="21" t="str">
        <f t="shared" si="11"/>
        <v/>
      </c>
      <c r="J51" s="20">
        <f t="shared" si="12"/>
        <v>0</v>
      </c>
      <c r="K51" s="5"/>
    </row>
    <row r="52" spans="1:14" x14ac:dyDescent="0.2">
      <c r="A52" s="54" t="s">
        <v>60</v>
      </c>
      <c r="B52" s="98"/>
      <c r="C52" s="68" t="s">
        <v>47</v>
      </c>
      <c r="D52" s="22"/>
      <c r="E52" s="23" t="str">
        <f t="shared" si="13"/>
        <v/>
      </c>
      <c r="F52" s="22">
        <v>800</v>
      </c>
      <c r="G52" s="23">
        <f t="shared" si="14"/>
        <v>0</v>
      </c>
      <c r="H52" s="22"/>
      <c r="I52" s="21" t="str">
        <f t="shared" si="11"/>
        <v/>
      </c>
      <c r="J52" s="20">
        <f t="shared" si="12"/>
        <v>0</v>
      </c>
      <c r="K52" s="5"/>
    </row>
    <row r="53" spans="1:14" x14ac:dyDescent="0.2">
      <c r="A53" s="54" t="s">
        <v>59</v>
      </c>
      <c r="B53" s="98"/>
      <c r="C53" s="68" t="s">
        <v>4</v>
      </c>
      <c r="D53" s="22"/>
      <c r="E53" s="23" t="str">
        <f t="shared" si="13"/>
        <v/>
      </c>
      <c r="F53" s="22">
        <v>10000</v>
      </c>
      <c r="G53" s="23">
        <f t="shared" si="14"/>
        <v>0</v>
      </c>
      <c r="H53" s="22"/>
      <c r="I53" s="21" t="str">
        <f t="shared" si="11"/>
        <v/>
      </c>
      <c r="J53" s="20">
        <f t="shared" si="12"/>
        <v>0</v>
      </c>
      <c r="K53" s="5"/>
    </row>
    <row r="54" spans="1:14" x14ac:dyDescent="0.2">
      <c r="A54" s="53" t="s">
        <v>58</v>
      </c>
      <c r="B54" s="98"/>
      <c r="C54" s="25" t="s">
        <v>14</v>
      </c>
      <c r="D54" s="22"/>
      <c r="E54" s="23" t="str">
        <f t="shared" si="13"/>
        <v/>
      </c>
      <c r="F54" s="22">
        <v>600</v>
      </c>
      <c r="G54" s="23">
        <f t="shared" si="14"/>
        <v>0</v>
      </c>
      <c r="H54" s="22"/>
      <c r="I54" s="21" t="str">
        <f t="shared" si="11"/>
        <v/>
      </c>
      <c r="J54" s="20">
        <f t="shared" si="12"/>
        <v>0</v>
      </c>
      <c r="K54" s="5"/>
    </row>
    <row r="55" spans="1:14" x14ac:dyDescent="0.2">
      <c r="A55" s="53" t="s">
        <v>57</v>
      </c>
      <c r="B55" s="98"/>
      <c r="C55" s="25" t="s">
        <v>14</v>
      </c>
      <c r="D55" s="22"/>
      <c r="E55" s="23" t="str">
        <f t="shared" si="13"/>
        <v/>
      </c>
      <c r="F55" s="22">
        <v>500</v>
      </c>
      <c r="G55" s="23">
        <f t="shared" si="14"/>
        <v>0</v>
      </c>
      <c r="H55" s="22">
        <v>100</v>
      </c>
      <c r="I55" s="21">
        <f t="shared" si="11"/>
        <v>0</v>
      </c>
      <c r="J55" s="20">
        <f t="shared" si="12"/>
        <v>0</v>
      </c>
      <c r="K55" s="50"/>
    </row>
    <row r="56" spans="1:14" x14ac:dyDescent="0.2">
      <c r="A56" s="53" t="s">
        <v>56</v>
      </c>
      <c r="B56" s="98"/>
      <c r="C56" s="51" t="s">
        <v>14</v>
      </c>
      <c r="D56" s="22"/>
      <c r="E56" s="23" t="str">
        <f t="shared" si="13"/>
        <v/>
      </c>
      <c r="F56" s="22"/>
      <c r="G56" s="23"/>
      <c r="H56" s="22">
        <v>700</v>
      </c>
      <c r="I56" s="21">
        <f t="shared" si="11"/>
        <v>0</v>
      </c>
      <c r="J56" s="20">
        <f t="shared" si="12"/>
        <v>0</v>
      </c>
      <c r="K56" s="50"/>
    </row>
    <row r="57" spans="1:14" x14ac:dyDescent="0.2">
      <c r="A57" s="54" t="s">
        <v>55</v>
      </c>
      <c r="B57" s="98"/>
      <c r="C57" s="68" t="s">
        <v>47</v>
      </c>
      <c r="D57" s="22"/>
      <c r="E57" s="23" t="str">
        <f t="shared" si="13"/>
        <v/>
      </c>
      <c r="F57" s="22">
        <v>3000</v>
      </c>
      <c r="G57" s="23">
        <f t="shared" ref="G57:G73" si="15">IF(F57="","",F57*$B57)</f>
        <v>0</v>
      </c>
      <c r="H57" s="22"/>
      <c r="I57" s="21" t="str">
        <f t="shared" si="11"/>
        <v/>
      </c>
      <c r="J57" s="20">
        <f t="shared" si="12"/>
        <v>0</v>
      </c>
      <c r="K57" s="50"/>
      <c r="N57" s="64"/>
    </row>
    <row r="58" spans="1:14" x14ac:dyDescent="0.2">
      <c r="A58" s="54" t="s">
        <v>54</v>
      </c>
      <c r="B58" s="98"/>
      <c r="C58" s="51" t="s">
        <v>14</v>
      </c>
      <c r="D58" s="22"/>
      <c r="E58" s="23" t="str">
        <f t="shared" si="13"/>
        <v/>
      </c>
      <c r="F58" s="22">
        <v>2000</v>
      </c>
      <c r="G58" s="23">
        <f t="shared" si="15"/>
        <v>0</v>
      </c>
      <c r="H58" s="22"/>
      <c r="I58" s="21" t="str">
        <f t="shared" si="11"/>
        <v/>
      </c>
      <c r="J58" s="20">
        <f t="shared" si="12"/>
        <v>0</v>
      </c>
      <c r="K58" s="50"/>
    </row>
    <row r="59" spans="1:14" x14ac:dyDescent="0.2">
      <c r="A59" s="54" t="s">
        <v>53</v>
      </c>
      <c r="B59" s="98"/>
      <c r="C59" s="25" t="s">
        <v>14</v>
      </c>
      <c r="D59" s="22"/>
      <c r="E59" s="23" t="str">
        <f t="shared" si="13"/>
        <v/>
      </c>
      <c r="F59" s="22">
        <v>700</v>
      </c>
      <c r="G59" s="23">
        <f t="shared" si="15"/>
        <v>0</v>
      </c>
      <c r="H59" s="22"/>
      <c r="I59" s="21" t="str">
        <f t="shared" si="11"/>
        <v/>
      </c>
      <c r="J59" s="20">
        <f t="shared" si="12"/>
        <v>0</v>
      </c>
      <c r="K59" s="5"/>
    </row>
    <row r="60" spans="1:14" x14ac:dyDescent="0.2">
      <c r="A60" s="53" t="s">
        <v>52</v>
      </c>
      <c r="B60" s="98"/>
      <c r="C60" s="51" t="s">
        <v>4</v>
      </c>
      <c r="D60" s="22"/>
      <c r="E60" s="23" t="str">
        <f t="shared" si="13"/>
        <v/>
      </c>
      <c r="F60" s="22"/>
      <c r="G60" s="23" t="str">
        <f t="shared" si="15"/>
        <v/>
      </c>
      <c r="H60" s="22">
        <v>15000</v>
      </c>
      <c r="I60" s="21">
        <f t="shared" si="11"/>
        <v>0</v>
      </c>
      <c r="J60" s="20">
        <f t="shared" si="12"/>
        <v>0</v>
      </c>
      <c r="K60" s="5"/>
    </row>
    <row r="61" spans="1:14" x14ac:dyDescent="0.2">
      <c r="A61" s="54" t="s">
        <v>51</v>
      </c>
      <c r="B61" s="98"/>
      <c r="C61" s="51" t="s">
        <v>14</v>
      </c>
      <c r="D61" s="22"/>
      <c r="E61" s="23" t="str">
        <f t="shared" si="13"/>
        <v/>
      </c>
      <c r="F61" s="22"/>
      <c r="G61" s="23" t="str">
        <f t="shared" si="15"/>
        <v/>
      </c>
      <c r="H61" s="22">
        <v>1000</v>
      </c>
      <c r="I61" s="21">
        <f t="shared" si="11"/>
        <v>0</v>
      </c>
      <c r="J61" s="20">
        <f t="shared" si="12"/>
        <v>0</v>
      </c>
      <c r="K61" s="5"/>
    </row>
    <row r="62" spans="1:14" x14ac:dyDescent="0.2">
      <c r="A62" s="54" t="s">
        <v>50</v>
      </c>
      <c r="B62" s="98"/>
      <c r="C62" s="68" t="s">
        <v>49</v>
      </c>
      <c r="D62" s="22"/>
      <c r="E62" s="23" t="str">
        <f t="shared" si="13"/>
        <v/>
      </c>
      <c r="F62" s="22"/>
      <c r="G62" s="23" t="str">
        <f t="shared" si="15"/>
        <v/>
      </c>
      <c r="H62" s="22">
        <v>10</v>
      </c>
      <c r="I62" s="21">
        <f t="shared" si="11"/>
        <v>0</v>
      </c>
      <c r="J62" s="62">
        <f t="shared" si="12"/>
        <v>0</v>
      </c>
      <c r="K62" s="65"/>
      <c r="L62" s="64"/>
      <c r="M62" s="64"/>
    </row>
    <row r="63" spans="1:14" x14ac:dyDescent="0.2">
      <c r="A63" s="53" t="s">
        <v>48</v>
      </c>
      <c r="B63" s="98"/>
      <c r="C63" s="63" t="s">
        <v>47</v>
      </c>
      <c r="D63" s="22"/>
      <c r="E63" s="23" t="str">
        <f t="shared" si="13"/>
        <v/>
      </c>
      <c r="F63" s="22"/>
      <c r="G63" s="23" t="str">
        <f t="shared" si="15"/>
        <v/>
      </c>
      <c r="H63" s="22">
        <v>1000</v>
      </c>
      <c r="I63" s="21">
        <f t="shared" si="11"/>
        <v>0</v>
      </c>
      <c r="J63" s="62">
        <f t="shared" si="12"/>
        <v>0</v>
      </c>
      <c r="K63" s="65"/>
      <c r="L63" s="64"/>
      <c r="M63" s="64"/>
    </row>
    <row r="64" spans="1:14" x14ac:dyDescent="0.2">
      <c r="A64" s="54" t="s">
        <v>46</v>
      </c>
      <c r="B64" s="98"/>
      <c r="C64" s="68" t="s">
        <v>4</v>
      </c>
      <c r="D64" s="22"/>
      <c r="E64" s="23" t="str">
        <f t="shared" si="13"/>
        <v/>
      </c>
      <c r="F64" s="22"/>
      <c r="G64" s="23" t="str">
        <f t="shared" si="15"/>
        <v/>
      </c>
      <c r="H64" s="22">
        <v>1000</v>
      </c>
      <c r="I64" s="21">
        <f t="shared" si="11"/>
        <v>0</v>
      </c>
      <c r="J64" s="62">
        <f t="shared" si="12"/>
        <v>0</v>
      </c>
      <c r="K64" s="65"/>
      <c r="L64" s="64"/>
      <c r="M64" s="64"/>
    </row>
    <row r="65" spans="1:13" x14ac:dyDescent="0.2">
      <c r="A65" s="54" t="s">
        <v>45</v>
      </c>
      <c r="B65" s="98"/>
      <c r="C65" s="68" t="s">
        <v>14</v>
      </c>
      <c r="D65" s="22">
        <v>500</v>
      </c>
      <c r="E65" s="23">
        <f t="shared" si="13"/>
        <v>0</v>
      </c>
      <c r="F65" s="22"/>
      <c r="G65" s="23" t="str">
        <f t="shared" si="15"/>
        <v/>
      </c>
      <c r="H65" s="22"/>
      <c r="I65" s="21"/>
      <c r="J65" s="62">
        <f t="shared" si="12"/>
        <v>0</v>
      </c>
      <c r="K65" s="65"/>
      <c r="L65" s="64"/>
      <c r="M65" s="64"/>
    </row>
    <row r="66" spans="1:13" x14ac:dyDescent="0.2">
      <c r="A66" s="54" t="s">
        <v>44</v>
      </c>
      <c r="B66" s="98"/>
      <c r="C66" s="68" t="s">
        <v>14</v>
      </c>
      <c r="D66" s="22">
        <v>2500</v>
      </c>
      <c r="E66" s="23">
        <f t="shared" si="13"/>
        <v>0</v>
      </c>
      <c r="F66" s="22"/>
      <c r="G66" s="23" t="str">
        <f t="shared" si="15"/>
        <v/>
      </c>
      <c r="H66" s="22"/>
      <c r="I66" s="21"/>
      <c r="J66" s="62">
        <f t="shared" si="12"/>
        <v>0</v>
      </c>
      <c r="K66" s="65"/>
      <c r="L66" s="64"/>
      <c r="M66" s="64"/>
    </row>
    <row r="67" spans="1:13" x14ac:dyDescent="0.2">
      <c r="A67" s="54" t="s">
        <v>43</v>
      </c>
      <c r="B67" s="98"/>
      <c r="C67" s="25" t="s">
        <v>14</v>
      </c>
      <c r="D67" s="22"/>
      <c r="E67" s="23" t="str">
        <f t="shared" si="13"/>
        <v/>
      </c>
      <c r="F67" s="22">
        <v>50</v>
      </c>
      <c r="G67" s="23">
        <f t="shared" si="15"/>
        <v>0</v>
      </c>
      <c r="H67" s="22"/>
      <c r="I67" s="21" t="str">
        <f t="shared" ref="I67:I73" si="16">IF(H67="","",H67*$B67)</f>
        <v/>
      </c>
      <c r="J67" s="20">
        <f t="shared" si="12"/>
        <v>0</v>
      </c>
      <c r="K67" s="5"/>
    </row>
    <row r="68" spans="1:13" x14ac:dyDescent="0.2">
      <c r="A68" s="54" t="s">
        <v>42</v>
      </c>
      <c r="B68" s="98"/>
      <c r="C68" s="25" t="s">
        <v>14</v>
      </c>
      <c r="D68" s="22"/>
      <c r="E68" s="23"/>
      <c r="F68" s="22">
        <v>200</v>
      </c>
      <c r="G68" s="23">
        <f t="shared" si="15"/>
        <v>0</v>
      </c>
      <c r="H68" s="22"/>
      <c r="I68" s="21" t="str">
        <f t="shared" si="16"/>
        <v/>
      </c>
      <c r="J68" s="20">
        <f t="shared" si="12"/>
        <v>0</v>
      </c>
      <c r="K68" s="5"/>
    </row>
    <row r="69" spans="1:13" x14ac:dyDescent="0.2">
      <c r="A69" s="54" t="s">
        <v>41</v>
      </c>
      <c r="B69" s="98"/>
      <c r="C69" s="25" t="s">
        <v>14</v>
      </c>
      <c r="D69" s="22"/>
      <c r="E69" s="23"/>
      <c r="F69" s="22">
        <v>500</v>
      </c>
      <c r="G69" s="23">
        <f t="shared" si="15"/>
        <v>0</v>
      </c>
      <c r="H69" s="22"/>
      <c r="I69" s="21" t="str">
        <f t="shared" si="16"/>
        <v/>
      </c>
      <c r="J69" s="20">
        <f t="shared" si="12"/>
        <v>0</v>
      </c>
      <c r="K69" s="5"/>
    </row>
    <row r="70" spans="1:13" x14ac:dyDescent="0.2">
      <c r="A70" s="53" t="s">
        <v>40</v>
      </c>
      <c r="B70" s="98"/>
      <c r="C70" s="25" t="s">
        <v>4</v>
      </c>
      <c r="D70" s="22"/>
      <c r="E70" s="23"/>
      <c r="F70" s="22"/>
      <c r="G70" s="23" t="str">
        <f t="shared" si="15"/>
        <v/>
      </c>
      <c r="H70" s="22">
        <v>40000</v>
      </c>
      <c r="I70" s="21">
        <f t="shared" si="16"/>
        <v>0</v>
      </c>
      <c r="J70" s="20">
        <f t="shared" si="12"/>
        <v>0</v>
      </c>
      <c r="K70" s="50"/>
    </row>
    <row r="71" spans="1:13" x14ac:dyDescent="0.2">
      <c r="A71" s="53" t="s">
        <v>39</v>
      </c>
      <c r="B71" s="98"/>
      <c r="C71" s="25" t="s">
        <v>38</v>
      </c>
      <c r="D71" s="22"/>
      <c r="E71" s="23" t="str">
        <f>IF(D71="","",D71*$B71)</f>
        <v/>
      </c>
      <c r="F71" s="22"/>
      <c r="G71" s="23" t="str">
        <f t="shared" si="15"/>
        <v/>
      </c>
      <c r="H71" s="22">
        <v>200</v>
      </c>
      <c r="I71" s="21">
        <f t="shared" si="16"/>
        <v>0</v>
      </c>
      <c r="J71" s="20">
        <f t="shared" si="12"/>
        <v>0</v>
      </c>
      <c r="K71" s="5"/>
    </row>
    <row r="72" spans="1:13" x14ac:dyDescent="0.2">
      <c r="A72" s="53" t="s">
        <v>37</v>
      </c>
      <c r="B72" s="98"/>
      <c r="C72" s="68" t="s">
        <v>4</v>
      </c>
      <c r="D72" s="22"/>
      <c r="E72" s="23"/>
      <c r="F72" s="22"/>
      <c r="G72" s="23" t="str">
        <f t="shared" si="15"/>
        <v/>
      </c>
      <c r="H72" s="22">
        <v>30000</v>
      </c>
      <c r="I72" s="21">
        <f t="shared" si="16"/>
        <v>0</v>
      </c>
      <c r="J72" s="20">
        <f t="shared" si="12"/>
        <v>0</v>
      </c>
      <c r="K72" s="5"/>
    </row>
    <row r="73" spans="1:13" x14ac:dyDescent="0.2">
      <c r="A73" s="53" t="s">
        <v>36</v>
      </c>
      <c r="B73" s="98"/>
      <c r="C73" s="25" t="s">
        <v>14</v>
      </c>
      <c r="D73" s="22"/>
      <c r="E73" s="23"/>
      <c r="F73" s="22"/>
      <c r="G73" s="23" t="str">
        <f t="shared" si="15"/>
        <v/>
      </c>
      <c r="H73" s="22">
        <v>1000</v>
      </c>
      <c r="I73" s="21">
        <f t="shared" si="16"/>
        <v>0</v>
      </c>
      <c r="J73" s="20">
        <f t="shared" si="12"/>
        <v>0</v>
      </c>
      <c r="K73" s="5"/>
    </row>
    <row r="74" spans="1:13" x14ac:dyDescent="0.2">
      <c r="A74" s="49"/>
      <c r="B74" s="28"/>
      <c r="C74" s="25"/>
      <c r="D74" s="22"/>
      <c r="E74" s="23"/>
      <c r="F74" s="22"/>
      <c r="G74" s="23"/>
      <c r="H74" s="22"/>
      <c r="I74" s="21"/>
      <c r="J74" s="20"/>
      <c r="K74" s="5"/>
    </row>
    <row r="75" spans="1:13" s="1" customFormat="1" ht="13.5" thickBot="1" x14ac:dyDescent="0.25">
      <c r="A75" s="48" t="s">
        <v>13</v>
      </c>
      <c r="B75" s="47"/>
      <c r="C75" s="46"/>
      <c r="D75" s="44"/>
      <c r="E75" s="45">
        <f>SUM(E45:E74)</f>
        <v>0</v>
      </c>
      <c r="F75" s="44"/>
      <c r="G75" s="45">
        <f>SUM(G45:G74)</f>
        <v>0</v>
      </c>
      <c r="H75" s="44"/>
      <c r="I75" s="43">
        <f>SUM(I45:I74)</f>
        <v>0</v>
      </c>
      <c r="J75" s="42">
        <f>SUM(J45:J73)</f>
        <v>0</v>
      </c>
      <c r="K75" s="41"/>
    </row>
    <row r="76" spans="1:13" ht="13.5" thickBot="1" x14ac:dyDescent="0.25">
      <c r="B76" s="40"/>
      <c r="D76" s="38"/>
      <c r="E76" s="39"/>
      <c r="F76" s="38"/>
      <c r="G76" s="39"/>
      <c r="H76" s="38"/>
      <c r="I76" s="37"/>
      <c r="J76" s="36"/>
      <c r="K76" s="5"/>
    </row>
    <row r="77" spans="1:13" x14ac:dyDescent="0.2">
      <c r="A77" s="35" t="s">
        <v>7</v>
      </c>
      <c r="B77" s="34"/>
      <c r="C77" s="33"/>
      <c r="D77" s="31"/>
      <c r="E77" s="32"/>
      <c r="F77" s="31"/>
      <c r="G77" s="32"/>
      <c r="H77" s="31"/>
      <c r="I77" s="30"/>
      <c r="J77" s="29"/>
      <c r="K77" s="5"/>
    </row>
    <row r="78" spans="1:13" x14ac:dyDescent="0.2">
      <c r="A78" s="53" t="s">
        <v>35</v>
      </c>
      <c r="B78" s="98"/>
      <c r="C78" s="63" t="s">
        <v>34</v>
      </c>
      <c r="D78" s="22">
        <v>1000</v>
      </c>
      <c r="E78" s="23">
        <f>IF(D78="","",D78*$B78)</f>
        <v>0</v>
      </c>
      <c r="F78" s="22">
        <v>100</v>
      </c>
      <c r="G78" s="23">
        <f>IF(F78="","",F78*$B78)</f>
        <v>0</v>
      </c>
      <c r="H78" s="22"/>
      <c r="I78" s="23" t="str">
        <f>IF(H78="","",H78*$B78)</f>
        <v/>
      </c>
      <c r="J78" s="62">
        <f>SUM(E78,G78,I78)</f>
        <v>0</v>
      </c>
      <c r="K78" s="65"/>
      <c r="L78" s="64"/>
    </row>
    <row r="79" spans="1:13" x14ac:dyDescent="0.2">
      <c r="A79" s="53" t="s">
        <v>33</v>
      </c>
      <c r="B79" s="98"/>
      <c r="C79" s="63" t="s">
        <v>32</v>
      </c>
      <c r="D79" s="22"/>
      <c r="E79" s="23" t="str">
        <f>IF(D79="","",D79*$B79)</f>
        <v/>
      </c>
      <c r="F79" s="22"/>
      <c r="G79" s="23" t="str">
        <f>IF(F79="","",F79*$B79)</f>
        <v/>
      </c>
      <c r="H79" s="22">
        <v>500</v>
      </c>
      <c r="I79" s="23">
        <f>IF(H79="","",H79*$B79)</f>
        <v>0</v>
      </c>
      <c r="J79" s="62">
        <f>SUM(E79,G79,I79)</f>
        <v>0</v>
      </c>
      <c r="K79" s="61"/>
    </row>
    <row r="80" spans="1:13" x14ac:dyDescent="0.2">
      <c r="A80" s="53" t="s">
        <v>31</v>
      </c>
      <c r="B80" s="98"/>
      <c r="C80" s="63" t="s">
        <v>30</v>
      </c>
      <c r="D80" s="22"/>
      <c r="E80" s="23"/>
      <c r="F80" s="22"/>
      <c r="G80" s="23"/>
      <c r="H80" s="67">
        <v>0.6</v>
      </c>
      <c r="I80" s="23">
        <f>IF(H80="","",H80*$B80)</f>
        <v>0</v>
      </c>
      <c r="J80" s="62">
        <f>SUM(E80,G80,I80)</f>
        <v>0</v>
      </c>
      <c r="K80" s="61"/>
    </row>
    <row r="81" spans="1:12" x14ac:dyDescent="0.2">
      <c r="A81" s="53" t="s">
        <v>29</v>
      </c>
      <c r="B81" s="98"/>
      <c r="C81" s="63" t="s">
        <v>28</v>
      </c>
      <c r="D81" s="22"/>
      <c r="E81" s="23"/>
      <c r="F81" s="22"/>
      <c r="G81" s="23"/>
      <c r="H81" s="22">
        <v>1500</v>
      </c>
      <c r="I81" s="23">
        <f>IF(H81="","",H81*$B81)</f>
        <v>0</v>
      </c>
      <c r="J81" s="62">
        <f>SUM(E81,G81,I81)</f>
        <v>0</v>
      </c>
      <c r="K81" s="61"/>
    </row>
    <row r="82" spans="1:12" x14ac:dyDescent="0.2">
      <c r="A82" s="49"/>
      <c r="B82" s="28"/>
      <c r="C82" s="25"/>
      <c r="D82" s="22"/>
      <c r="E82" s="23"/>
      <c r="F82" s="22"/>
      <c r="G82" s="23"/>
      <c r="H82" s="22"/>
      <c r="I82" s="21"/>
      <c r="J82" s="20"/>
      <c r="K82" s="5"/>
    </row>
    <row r="83" spans="1:12" s="1" customFormat="1" ht="13.5" thickBot="1" x14ac:dyDescent="0.25">
      <c r="A83" s="48" t="s">
        <v>13</v>
      </c>
      <c r="B83" s="47"/>
      <c r="C83" s="46"/>
      <c r="D83" s="44"/>
      <c r="E83" s="45">
        <f>SUM(E78:E82)</f>
        <v>0</v>
      </c>
      <c r="F83" s="44"/>
      <c r="G83" s="45">
        <f>SUM(G78:G82)</f>
        <v>0</v>
      </c>
      <c r="H83" s="44"/>
      <c r="I83" s="43">
        <f>SUM(I78:I82)</f>
        <v>0</v>
      </c>
      <c r="J83" s="42">
        <f>SUM(J78:J81)</f>
        <v>0</v>
      </c>
      <c r="K83" s="41"/>
    </row>
    <row r="84" spans="1:12" s="1" customFormat="1" ht="13.5" thickBot="1" x14ac:dyDescent="0.25">
      <c r="A84" s="60"/>
      <c r="B84" s="59"/>
      <c r="C84" s="58"/>
      <c r="D84" s="56"/>
      <c r="E84" s="57"/>
      <c r="F84" s="56"/>
      <c r="G84" s="57"/>
      <c r="H84" s="56"/>
      <c r="I84" s="55"/>
      <c r="J84" s="55"/>
      <c r="K84" s="41"/>
    </row>
    <row r="85" spans="1:12" x14ac:dyDescent="0.2">
      <c r="A85" s="35" t="s">
        <v>27</v>
      </c>
      <c r="B85" s="34"/>
      <c r="C85" s="33"/>
      <c r="D85" s="31"/>
      <c r="E85" s="32"/>
      <c r="F85" s="31"/>
      <c r="G85" s="32"/>
      <c r="H85" s="31"/>
      <c r="I85" s="30"/>
      <c r="J85" s="29"/>
      <c r="K85" s="5"/>
    </row>
    <row r="86" spans="1:12" ht="25.5" x14ac:dyDescent="0.2">
      <c r="A86" s="66" t="s">
        <v>26</v>
      </c>
      <c r="B86" s="98"/>
      <c r="C86" s="63" t="s">
        <v>14</v>
      </c>
      <c r="D86" s="22">
        <v>5500</v>
      </c>
      <c r="E86" s="23">
        <f>IF(D86="","",D86*$B86)</f>
        <v>0</v>
      </c>
      <c r="F86" s="22">
        <v>1000</v>
      </c>
      <c r="G86" s="23">
        <f t="shared" ref="G86:G91" si="17">IF(F86="","",F86*$B86)</f>
        <v>0</v>
      </c>
      <c r="H86" s="22">
        <v>2200</v>
      </c>
      <c r="I86" s="23">
        <f t="shared" ref="I86:I92" si="18">IF(H86="","",H86*$B86)</f>
        <v>0</v>
      </c>
      <c r="J86" s="62">
        <f t="shared" ref="J86:J92" si="19">SUM(E86,G86,I86)</f>
        <v>0</v>
      </c>
      <c r="K86" s="65"/>
      <c r="L86" s="64"/>
    </row>
    <row r="87" spans="1:12" x14ac:dyDescent="0.2">
      <c r="A87" s="53" t="s">
        <v>25</v>
      </c>
      <c r="B87" s="98"/>
      <c r="C87" s="63" t="s">
        <v>14</v>
      </c>
      <c r="D87" s="22"/>
      <c r="E87" s="23" t="str">
        <f>IF(D87="","",D87*$B87)</f>
        <v/>
      </c>
      <c r="F87" s="22">
        <v>750</v>
      </c>
      <c r="G87" s="23">
        <f t="shared" si="17"/>
        <v>0</v>
      </c>
      <c r="H87" s="22">
        <v>2000</v>
      </c>
      <c r="I87" s="23">
        <f t="shared" si="18"/>
        <v>0</v>
      </c>
      <c r="J87" s="62">
        <f t="shared" si="19"/>
        <v>0</v>
      </c>
      <c r="K87" s="61"/>
    </row>
    <row r="88" spans="1:12" x14ac:dyDescent="0.2">
      <c r="A88" s="53" t="s">
        <v>24</v>
      </c>
      <c r="B88" s="98"/>
      <c r="C88" s="63" t="s">
        <v>14</v>
      </c>
      <c r="D88" s="22"/>
      <c r="E88" s="23"/>
      <c r="F88" s="22">
        <v>400</v>
      </c>
      <c r="G88" s="23">
        <f t="shared" si="17"/>
        <v>0</v>
      </c>
      <c r="H88" s="22">
        <v>1500</v>
      </c>
      <c r="I88" s="23">
        <f t="shared" si="18"/>
        <v>0</v>
      </c>
      <c r="J88" s="62">
        <f t="shared" si="19"/>
        <v>0</v>
      </c>
      <c r="K88" s="61"/>
    </row>
    <row r="89" spans="1:12" x14ac:dyDescent="0.2">
      <c r="A89" s="53" t="s">
        <v>23</v>
      </c>
      <c r="B89" s="98"/>
      <c r="C89" s="63" t="s">
        <v>14</v>
      </c>
      <c r="D89" s="22"/>
      <c r="E89" s="23"/>
      <c r="F89" s="22">
        <v>500</v>
      </c>
      <c r="G89" s="23">
        <f t="shared" si="17"/>
        <v>0</v>
      </c>
      <c r="H89" s="22">
        <v>1500</v>
      </c>
      <c r="I89" s="23">
        <f t="shared" si="18"/>
        <v>0</v>
      </c>
      <c r="J89" s="62">
        <f t="shared" si="19"/>
        <v>0</v>
      </c>
      <c r="K89" s="61"/>
    </row>
    <row r="90" spans="1:12" x14ac:dyDescent="0.2">
      <c r="A90" s="53" t="s">
        <v>22</v>
      </c>
      <c r="B90" s="98"/>
      <c r="C90" s="63" t="s">
        <v>4</v>
      </c>
      <c r="D90" s="22"/>
      <c r="E90" s="23"/>
      <c r="F90" s="22">
        <v>5000</v>
      </c>
      <c r="G90" s="23">
        <f t="shared" si="17"/>
        <v>0</v>
      </c>
      <c r="H90" s="22"/>
      <c r="I90" s="23" t="str">
        <f t="shared" si="18"/>
        <v/>
      </c>
      <c r="J90" s="62">
        <f t="shared" si="19"/>
        <v>0</v>
      </c>
      <c r="K90" s="61"/>
    </row>
    <row r="91" spans="1:12" x14ac:dyDescent="0.2">
      <c r="A91" s="53" t="s">
        <v>21</v>
      </c>
      <c r="B91" s="98"/>
      <c r="C91" s="63" t="s">
        <v>4</v>
      </c>
      <c r="D91" s="22"/>
      <c r="E91" s="23"/>
      <c r="F91" s="22">
        <v>1000</v>
      </c>
      <c r="G91" s="23">
        <f t="shared" si="17"/>
        <v>0</v>
      </c>
      <c r="H91" s="22"/>
      <c r="I91" s="23" t="str">
        <f t="shared" si="18"/>
        <v/>
      </c>
      <c r="J91" s="62">
        <f t="shared" si="19"/>
        <v>0</v>
      </c>
      <c r="K91" s="61"/>
    </row>
    <row r="92" spans="1:12" x14ac:dyDescent="0.2">
      <c r="A92" s="53" t="s">
        <v>20</v>
      </c>
      <c r="B92" s="98"/>
      <c r="C92" s="63" t="s">
        <v>4</v>
      </c>
      <c r="D92" s="22"/>
      <c r="E92" s="23"/>
      <c r="F92" s="22"/>
      <c r="G92" s="23"/>
      <c r="H92" s="22">
        <v>1000</v>
      </c>
      <c r="I92" s="23">
        <f t="shared" si="18"/>
        <v>0</v>
      </c>
      <c r="J92" s="62">
        <f t="shared" si="19"/>
        <v>0</v>
      </c>
      <c r="K92" s="61"/>
    </row>
    <row r="93" spans="1:12" x14ac:dyDescent="0.2">
      <c r="A93" s="49"/>
      <c r="B93" s="28"/>
      <c r="C93" s="25"/>
      <c r="D93" s="22"/>
      <c r="E93" s="23"/>
      <c r="F93" s="22"/>
      <c r="G93" s="23"/>
      <c r="H93" s="22"/>
      <c r="I93" s="21"/>
      <c r="J93" s="20"/>
      <c r="K93" s="5"/>
    </row>
    <row r="94" spans="1:12" s="1" customFormat="1" ht="13.5" thickBot="1" x14ac:dyDescent="0.25">
      <c r="A94" s="48" t="s">
        <v>13</v>
      </c>
      <c r="B94" s="47"/>
      <c r="C94" s="46"/>
      <c r="D94" s="44"/>
      <c r="E94" s="45">
        <f>SUM(E86:E93)</f>
        <v>0</v>
      </c>
      <c r="F94" s="44"/>
      <c r="G94" s="45">
        <f>SUM(G86:G93)</f>
        <v>0</v>
      </c>
      <c r="H94" s="44"/>
      <c r="I94" s="43">
        <f>SUM(I86:I93)</f>
        <v>0</v>
      </c>
      <c r="J94" s="42">
        <f>SUM(J86:J92)</f>
        <v>0</v>
      </c>
      <c r="K94" s="41"/>
    </row>
    <row r="95" spans="1:12" s="1" customFormat="1" ht="13.5" thickBot="1" x14ac:dyDescent="0.25">
      <c r="A95" s="60"/>
      <c r="B95" s="59"/>
      <c r="C95" s="58"/>
      <c r="D95" s="56"/>
      <c r="E95" s="57"/>
      <c r="F95" s="56"/>
      <c r="G95" s="57"/>
      <c r="H95" s="56"/>
      <c r="I95" s="55"/>
      <c r="J95" s="55"/>
      <c r="K95" s="41"/>
    </row>
    <row r="96" spans="1:12" x14ac:dyDescent="0.2">
      <c r="A96" s="35" t="s">
        <v>5</v>
      </c>
      <c r="B96" s="34"/>
      <c r="C96" s="33"/>
      <c r="D96" s="31"/>
      <c r="E96" s="32"/>
      <c r="F96" s="31"/>
      <c r="G96" s="32"/>
      <c r="H96" s="31"/>
      <c r="I96" s="30"/>
      <c r="J96" s="29"/>
      <c r="K96" s="5"/>
    </row>
    <row r="97" spans="1:11" x14ac:dyDescent="0.2">
      <c r="A97" s="54" t="s">
        <v>19</v>
      </c>
      <c r="B97" s="98"/>
      <c r="C97" s="25" t="s">
        <v>14</v>
      </c>
      <c r="D97" s="22"/>
      <c r="E97" s="23" t="str">
        <f>IF(D97="","",D97*$B97)</f>
        <v/>
      </c>
      <c r="F97" s="22"/>
      <c r="G97" s="23" t="str">
        <f>IF(F97="","",F97*$B97)</f>
        <v/>
      </c>
      <c r="H97" s="22">
        <v>625</v>
      </c>
      <c r="I97" s="21">
        <f>IF(H97="","",H97*$B97)</f>
        <v>0</v>
      </c>
      <c r="J97" s="20">
        <f>SUM(E97,G97,I97)</f>
        <v>0</v>
      </c>
      <c r="K97" s="50"/>
    </row>
    <row r="98" spans="1:11" x14ac:dyDescent="0.2">
      <c r="A98" s="54" t="s">
        <v>18</v>
      </c>
      <c r="B98" s="98"/>
      <c r="C98" s="25" t="s">
        <v>14</v>
      </c>
      <c r="D98" s="22"/>
      <c r="E98" s="23" t="str">
        <f>IF(D98="","",D98*$B98)</f>
        <v/>
      </c>
      <c r="F98" s="22"/>
      <c r="G98" s="23" t="str">
        <f>IF(F98="","",F98*$B98)</f>
        <v/>
      </c>
      <c r="H98" s="22">
        <v>625</v>
      </c>
      <c r="I98" s="21">
        <f>IF(H98="","",H98*$B98)</f>
        <v>0</v>
      </c>
      <c r="J98" s="20">
        <f>SUM(E98,G98,I98)</f>
        <v>0</v>
      </c>
      <c r="K98" s="50"/>
    </row>
    <row r="99" spans="1:11" x14ac:dyDescent="0.2">
      <c r="A99" s="53" t="s">
        <v>17</v>
      </c>
      <c r="B99" s="98"/>
      <c r="C99" s="51" t="s">
        <v>14</v>
      </c>
      <c r="D99" s="22"/>
      <c r="E99" s="23"/>
      <c r="F99" s="22"/>
      <c r="G99" s="23"/>
      <c r="H99" s="22">
        <v>700</v>
      </c>
      <c r="I99" s="21">
        <f>IF(H99="","",H99*$B99)</f>
        <v>0</v>
      </c>
      <c r="J99" s="20">
        <f>SUM(E99,G99,I99)</f>
        <v>0</v>
      </c>
      <c r="K99" s="50"/>
    </row>
    <row r="100" spans="1:11" x14ac:dyDescent="0.2">
      <c r="A100" s="53" t="s">
        <v>16</v>
      </c>
      <c r="B100" s="98"/>
      <c r="C100" s="51" t="s">
        <v>14</v>
      </c>
      <c r="D100" s="22"/>
      <c r="E100" s="23" t="str">
        <f>IF(D100="","",D100*$B100)</f>
        <v/>
      </c>
      <c r="F100" s="22">
        <v>600</v>
      </c>
      <c r="G100" s="23">
        <f>IF(F100="","",F100*$B100)</f>
        <v>0</v>
      </c>
      <c r="H100" s="22"/>
      <c r="I100" s="21" t="str">
        <f>IF(H100="","",H100*$B100)</f>
        <v/>
      </c>
      <c r="J100" s="20">
        <f>SUM(E100,G100,I100)</f>
        <v>0</v>
      </c>
      <c r="K100" s="50"/>
    </row>
    <row r="101" spans="1:11" x14ac:dyDescent="0.2">
      <c r="A101" s="53" t="s">
        <v>15</v>
      </c>
      <c r="B101" s="98"/>
      <c r="C101" s="51" t="s">
        <v>14</v>
      </c>
      <c r="D101" s="22"/>
      <c r="E101" s="23" t="str">
        <f>IF(D101="","",D101*$B101)</f>
        <v/>
      </c>
      <c r="F101" s="22">
        <v>100</v>
      </c>
      <c r="G101" s="23">
        <f>IF(F101="","",F101*$B101)</f>
        <v>0</v>
      </c>
      <c r="H101" s="22"/>
      <c r="I101" s="21" t="str">
        <f>IF(H101="","",H101*$B101)</f>
        <v/>
      </c>
      <c r="J101" s="20">
        <f>SUM(E101,G101,I101)</f>
        <v>0</v>
      </c>
      <c r="K101" s="50"/>
    </row>
    <row r="102" spans="1:11" x14ac:dyDescent="0.2">
      <c r="A102" s="49"/>
      <c r="B102" s="28"/>
      <c r="C102" s="25"/>
      <c r="D102" s="22"/>
      <c r="E102" s="23"/>
      <c r="F102" s="22"/>
      <c r="G102" s="23"/>
      <c r="H102" s="22"/>
      <c r="I102" s="21"/>
      <c r="J102" s="20"/>
      <c r="K102" s="5"/>
    </row>
    <row r="103" spans="1:11" s="1" customFormat="1" ht="13.5" thickBot="1" x14ac:dyDescent="0.25">
      <c r="A103" s="48" t="s">
        <v>13</v>
      </c>
      <c r="B103" s="47"/>
      <c r="C103" s="46"/>
      <c r="D103" s="44"/>
      <c r="E103" s="45">
        <f>SUM(E97:E102)</f>
        <v>0</v>
      </c>
      <c r="F103" s="44"/>
      <c r="G103" s="45">
        <f>SUM(G97:G102)</f>
        <v>0</v>
      </c>
      <c r="H103" s="44"/>
      <c r="I103" s="43">
        <f>SUM(I97:I102)</f>
        <v>0</v>
      </c>
      <c r="J103" s="42">
        <f>SUM(J97:J101)</f>
        <v>0</v>
      </c>
      <c r="K103" s="41"/>
    </row>
    <row r="104" spans="1:11" ht="13.5" thickBot="1" x14ac:dyDescent="0.25">
      <c r="B104" s="40"/>
      <c r="D104" s="38"/>
      <c r="E104" s="39"/>
      <c r="F104" s="38"/>
      <c r="G104" s="39"/>
      <c r="H104" s="38"/>
      <c r="I104" s="37"/>
      <c r="J104" s="36"/>
      <c r="K104" s="5"/>
    </row>
    <row r="105" spans="1:11" x14ac:dyDescent="0.2">
      <c r="A105" s="35" t="s">
        <v>12</v>
      </c>
      <c r="B105" s="34"/>
      <c r="C105" s="33"/>
      <c r="D105" s="31"/>
      <c r="E105" s="32"/>
      <c r="F105" s="31"/>
      <c r="G105" s="32"/>
      <c r="H105" s="31"/>
      <c r="I105" s="30"/>
      <c r="J105" s="29"/>
      <c r="K105" s="5"/>
    </row>
    <row r="106" spans="1:11" x14ac:dyDescent="0.2">
      <c r="A106" s="27" t="s">
        <v>11</v>
      </c>
      <c r="B106" s="28"/>
      <c r="C106" s="25" t="s">
        <v>4</v>
      </c>
      <c r="D106" s="22"/>
      <c r="E106" s="23">
        <f>E18</f>
        <v>0</v>
      </c>
      <c r="F106" s="22"/>
      <c r="G106" s="23">
        <f>G18</f>
        <v>0</v>
      </c>
      <c r="H106" s="22"/>
      <c r="I106" s="21">
        <f>I18</f>
        <v>0</v>
      </c>
      <c r="J106" s="20">
        <f>J18</f>
        <v>0</v>
      </c>
      <c r="K106" s="5"/>
    </row>
    <row r="107" spans="1:11" x14ac:dyDescent="0.2">
      <c r="A107" s="27" t="s">
        <v>10</v>
      </c>
      <c r="B107" s="28"/>
      <c r="C107" s="25" t="s">
        <v>4</v>
      </c>
      <c r="D107" s="22"/>
      <c r="E107" s="23">
        <f>E31</f>
        <v>0</v>
      </c>
      <c r="F107" s="22"/>
      <c r="G107" s="23">
        <f>G31</f>
        <v>0</v>
      </c>
      <c r="H107" s="22"/>
      <c r="I107" s="21">
        <f>I31</f>
        <v>0</v>
      </c>
      <c r="J107" s="20">
        <f>J31</f>
        <v>0</v>
      </c>
      <c r="K107" s="5"/>
    </row>
    <row r="108" spans="1:11" x14ac:dyDescent="0.2">
      <c r="A108" s="27" t="s">
        <v>9</v>
      </c>
      <c r="B108" s="28"/>
      <c r="C108" s="25" t="s">
        <v>4</v>
      </c>
      <c r="D108" s="22"/>
      <c r="E108" s="23">
        <f>E42</f>
        <v>0</v>
      </c>
      <c r="F108" s="22"/>
      <c r="G108" s="23">
        <f>G42</f>
        <v>0</v>
      </c>
      <c r="H108" s="22"/>
      <c r="I108" s="21">
        <f>I42</f>
        <v>0</v>
      </c>
      <c r="J108" s="20">
        <f>J42</f>
        <v>0</v>
      </c>
      <c r="K108" s="5"/>
    </row>
    <row r="109" spans="1:11" x14ac:dyDescent="0.2">
      <c r="A109" s="27" t="s">
        <v>8</v>
      </c>
      <c r="B109" s="28"/>
      <c r="C109" s="25" t="s">
        <v>4</v>
      </c>
      <c r="D109" s="22"/>
      <c r="E109" s="23">
        <f>E75</f>
        <v>0</v>
      </c>
      <c r="F109" s="22"/>
      <c r="G109" s="23">
        <f>G75</f>
        <v>0</v>
      </c>
      <c r="H109" s="22"/>
      <c r="I109" s="21">
        <f>I75</f>
        <v>0</v>
      </c>
      <c r="J109" s="20">
        <f>J75</f>
        <v>0</v>
      </c>
      <c r="K109" s="5"/>
    </row>
    <row r="110" spans="1:11" x14ac:dyDescent="0.2">
      <c r="A110" s="27" t="s">
        <v>7</v>
      </c>
      <c r="B110" s="28"/>
      <c r="C110" s="25" t="s">
        <v>4</v>
      </c>
      <c r="D110" s="22"/>
      <c r="E110" s="23">
        <f>E83</f>
        <v>0</v>
      </c>
      <c r="F110" s="22"/>
      <c r="G110" s="23">
        <f>G83</f>
        <v>0</v>
      </c>
      <c r="H110" s="22"/>
      <c r="I110" s="21">
        <f>I83</f>
        <v>0</v>
      </c>
      <c r="J110" s="20">
        <f>J83</f>
        <v>0</v>
      </c>
      <c r="K110" s="5"/>
    </row>
    <row r="111" spans="1:11" x14ac:dyDescent="0.2">
      <c r="A111" s="27" t="s">
        <v>6</v>
      </c>
      <c r="B111" s="28"/>
      <c r="C111" s="25" t="s">
        <v>4</v>
      </c>
      <c r="D111" s="22"/>
      <c r="E111" s="23">
        <f>E94</f>
        <v>0</v>
      </c>
      <c r="F111" s="23"/>
      <c r="G111" s="23">
        <f>G94</f>
        <v>0</v>
      </c>
      <c r="H111" s="23"/>
      <c r="I111" s="23">
        <f>I94</f>
        <v>0</v>
      </c>
      <c r="J111" s="20">
        <f>J94</f>
        <v>0</v>
      </c>
      <c r="K111" s="5"/>
    </row>
    <row r="112" spans="1:11" x14ac:dyDescent="0.2">
      <c r="A112" s="27" t="s">
        <v>5</v>
      </c>
      <c r="B112" s="28"/>
      <c r="C112" s="25" t="s">
        <v>4</v>
      </c>
      <c r="D112" s="22"/>
      <c r="E112" s="23">
        <f>E103</f>
        <v>0</v>
      </c>
      <c r="F112" s="22"/>
      <c r="G112" s="23">
        <f>G103</f>
        <v>0</v>
      </c>
      <c r="H112" s="22"/>
      <c r="I112" s="21">
        <f>I103</f>
        <v>0</v>
      </c>
      <c r="J112" s="20">
        <f>J103</f>
        <v>0</v>
      </c>
      <c r="K112" s="5"/>
    </row>
    <row r="113" spans="1:11" x14ac:dyDescent="0.2">
      <c r="A113" s="27" t="s">
        <v>3</v>
      </c>
      <c r="B113" s="26">
        <v>8.7499999999999994E-2</v>
      </c>
      <c r="C113" s="25" t="s">
        <v>2</v>
      </c>
      <c r="D113" s="22"/>
      <c r="E113" s="23"/>
      <c r="F113" s="24">
        <f>SUM(G106:G112)</f>
        <v>0</v>
      </c>
      <c r="G113" s="23">
        <f>IF(F113="","",F113*$B113)</f>
        <v>0</v>
      </c>
      <c r="H113" s="22"/>
      <c r="I113" s="21"/>
      <c r="J113" s="20">
        <f>E113+G113+I113</f>
        <v>0</v>
      </c>
      <c r="K113" s="5"/>
    </row>
    <row r="114" spans="1:11" x14ac:dyDescent="0.2">
      <c r="A114" s="19"/>
      <c r="B114" s="18"/>
      <c r="C114" s="17"/>
      <c r="D114" s="15"/>
      <c r="E114" s="16"/>
      <c r="F114" s="15"/>
      <c r="G114" s="16"/>
      <c r="H114" s="15"/>
      <c r="I114" s="14"/>
      <c r="J114" s="13"/>
      <c r="K114" s="5"/>
    </row>
    <row r="115" spans="1:11" ht="15.75" thickBot="1" x14ac:dyDescent="0.3">
      <c r="A115" s="12" t="s">
        <v>1</v>
      </c>
      <c r="B115" s="11"/>
      <c r="C115" s="11"/>
      <c r="D115" s="10"/>
      <c r="E115" s="9">
        <f>SUM(E106:E114)</f>
        <v>0</v>
      </c>
      <c r="F115" s="8"/>
      <c r="G115" s="9">
        <f>SUM(G106:G114)</f>
        <v>0</v>
      </c>
      <c r="H115" s="8"/>
      <c r="I115" s="7">
        <f>SUM(I106:I114)</f>
        <v>0</v>
      </c>
      <c r="J115" s="6">
        <f>SUM(J106:J114)</f>
        <v>0</v>
      </c>
      <c r="K115" s="5"/>
    </row>
    <row r="116" spans="1:11" x14ac:dyDescent="0.2">
      <c r="H116" s="3" t="s">
        <v>0</v>
      </c>
      <c r="I116" s="4">
        <f>E115+G115+I115</f>
        <v>0</v>
      </c>
      <c r="J116" s="1" t="str">
        <f>IF(J115=I116, "Good", "Problem")</f>
        <v>Good</v>
      </c>
    </row>
    <row r="119" spans="1:11" x14ac:dyDescent="0.2">
      <c r="I119" s="4"/>
    </row>
    <row r="121" spans="1:11" x14ac:dyDescent="0.2">
      <c r="I121" s="4"/>
    </row>
  </sheetData>
  <sheetProtection sheet="1" selectLockedCells="1"/>
  <mergeCells count="3">
    <mergeCell ref="D4:E4"/>
    <mergeCell ref="F4:G4"/>
    <mergeCell ref="H4:I4"/>
  </mergeCells>
  <printOptions horizontalCentered="1"/>
  <pageMargins left="0.37" right="0.4" top="0.75" bottom="0.51" header="0.28999999999999998" footer="0.25"/>
  <pageSetup scale="81" orientation="landscape" r:id="rId1"/>
  <headerFooter alignWithMargins="0"/>
  <rowBreaks count="1" manualBreakCount="1">
    <brk id="4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GCs for Vivarium Buildout</vt:lpstr>
      <vt:lpstr>'GCs for Vivarium Buildout'!Print_Titles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Watanabe, Alexa K.</dc:creator>
  <cp:lastModifiedBy>Watanabe, Alexa K.</cp:lastModifiedBy>
  <dcterms:created xsi:type="dcterms:W3CDTF">2020-01-08T02:21:49Z</dcterms:created>
  <dcterms:modified xsi:type="dcterms:W3CDTF">2020-01-20T21:57:30Z</dcterms:modified>
</cp:coreProperties>
</file>