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R4\Desktop\Office\ASC - Reno Competition 2020\2020\My submisions\ASC 2020 Section 4 Final Submission - MRickert\"/>
    </mc:Choice>
  </mc:AlternateContent>
  <xr:revisionPtr revIDLastSave="0" documentId="13_ncr:1_{B23365F5-29FC-4DBF-A40C-E7F660229BC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ilding Envelope" sheetId="9" r:id="rId1"/>
    <sheet name="Misc. Metals" sheetId="6" r:id="rId2"/>
    <sheet name="Wet Mechanical" sheetId="7" r:id="rId3"/>
    <sheet name="Glass Rail" sheetId="4" r:id="rId4"/>
    <sheet name="Local Labor and Small Business" sheetId="10" r:id="rId5"/>
  </sheets>
  <definedNames>
    <definedName name="_xlnm.Print_Area" localSheetId="0">'Building Envelope'!$A$1:$R$38</definedName>
    <definedName name="_xlnm.Print_Area" localSheetId="3">'Glass Rail'!$A$1:$R$46</definedName>
    <definedName name="_xlnm.Print_Area" localSheetId="1">'Misc. Metals'!$A$1:$R$83</definedName>
    <definedName name="_xlnm.Print_Area" localSheetId="2">'Wet Mechanical'!$A$1:$R$51</definedName>
    <definedName name="_xlnm.Print_Titles" localSheetId="0">'Building Envelope'!$5:$9</definedName>
    <definedName name="_xlnm.Print_Titles" localSheetId="3">'Glass Rail'!$5:$9</definedName>
    <definedName name="_xlnm.Print_Titles" localSheetId="1">'Misc. Metals'!$5:$9</definedName>
    <definedName name="_xlnm.Print_Titles" localSheetId="2">'Wet Mechanical'!$5:$9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0" i="9" l="1"/>
  <c r="N42" i="4"/>
  <c r="N41" i="4"/>
  <c r="L42" i="4"/>
  <c r="L41" i="4"/>
  <c r="J42" i="4"/>
  <c r="J41" i="4"/>
  <c r="H42" i="4"/>
  <c r="F42" i="4"/>
  <c r="F41" i="4"/>
  <c r="D42" i="4"/>
  <c r="D41" i="4"/>
  <c r="H80" i="6"/>
  <c r="L33" i="9"/>
  <c r="D34" i="9"/>
  <c r="D33" i="9"/>
  <c r="D46" i="4" l="1"/>
  <c r="F33" i="9" l="1"/>
  <c r="L45" i="7"/>
  <c r="J45" i="7"/>
  <c r="H45" i="7" l="1"/>
  <c r="F45" i="7"/>
  <c r="N80" i="6" l="1"/>
  <c r="H83" i="6"/>
  <c r="D80" i="6" l="1"/>
  <c r="L80" i="6"/>
  <c r="L83" i="6" s="1"/>
  <c r="J80" i="6"/>
  <c r="F80" i="6"/>
  <c r="F83" i="6" s="1"/>
  <c r="D38" i="4" l="1"/>
  <c r="N38" i="4"/>
  <c r="L38" i="4"/>
  <c r="J38" i="4"/>
  <c r="H38" i="4"/>
  <c r="F38" i="4"/>
  <c r="L34" i="9"/>
  <c r="J34" i="9"/>
  <c r="J33" i="9"/>
  <c r="H34" i="9"/>
  <c r="H33" i="9"/>
  <c r="F30" i="9"/>
  <c r="H30" i="9"/>
  <c r="J30" i="9"/>
  <c r="D14" i="10"/>
  <c r="D30" i="9"/>
  <c r="F34" i="9"/>
  <c r="D38" i="9" l="1"/>
  <c r="N45" i="7"/>
  <c r="D45" i="7" l="1"/>
</calcChain>
</file>

<file path=xl/sharedStrings.xml><?xml version="1.0" encoding="utf-8"?>
<sst xmlns="http://schemas.openxmlformats.org/spreadsheetml/2006/main" count="563" uniqueCount="226">
  <si>
    <t>SEC.</t>
  </si>
  <si>
    <t>DESCRIPTION</t>
  </si>
  <si>
    <t>PROJECT:</t>
  </si>
  <si>
    <t>BASE BID</t>
  </si>
  <si>
    <t>PROPOSAL SUMMARY</t>
  </si>
  <si>
    <t>ü</t>
  </si>
  <si>
    <t>TOTAL BID</t>
  </si>
  <si>
    <t>Hold Price ( 120 ) Days</t>
  </si>
  <si>
    <t>Hensel Phelps</t>
  </si>
  <si>
    <t>Bondable/Rate</t>
  </si>
  <si>
    <t>One Year Warranty</t>
  </si>
  <si>
    <t>Metal Fabrications</t>
  </si>
  <si>
    <t>Sheet Metal Flashing and Trim</t>
  </si>
  <si>
    <t>OCIP Deduct</t>
  </si>
  <si>
    <t>w/Below</t>
  </si>
  <si>
    <t>Hold Price (120) Days</t>
  </si>
  <si>
    <t>510.123.2223</t>
  </si>
  <si>
    <t>510.347.5683</t>
  </si>
  <si>
    <t>510.668.4376</t>
  </si>
  <si>
    <t>510.012.3456</t>
  </si>
  <si>
    <t>510.762.2845</t>
  </si>
  <si>
    <t>510.555.2742</t>
  </si>
  <si>
    <t>510.555.0103</t>
  </si>
  <si>
    <t>510.555.3456</t>
  </si>
  <si>
    <t>510.555.5679</t>
  </si>
  <si>
    <t>510.744.2662</t>
  </si>
  <si>
    <t>510.423.1012</t>
  </si>
  <si>
    <t>555.013.4567</t>
  </si>
  <si>
    <t>Glass Rail</t>
  </si>
  <si>
    <t>Misc. Metals</t>
  </si>
  <si>
    <t>Riverside, CA</t>
  </si>
  <si>
    <t>Carmen Sandiego Procurement</t>
  </si>
  <si>
    <t>Carmen</t>
  </si>
  <si>
    <t>Install</t>
  </si>
  <si>
    <t>Claymore Construction</t>
  </si>
  <si>
    <t>Clayton Claymore</t>
  </si>
  <si>
    <t>Plumbing</t>
  </si>
  <si>
    <t>Wet Mechanical</t>
  </si>
  <si>
    <t>Flo Fontana</t>
  </si>
  <si>
    <t>Mechanical Masters</t>
  </si>
  <si>
    <t>Mike Malone</t>
  </si>
  <si>
    <t>07 4229</t>
  </si>
  <si>
    <t>Cleaning</t>
  </si>
  <si>
    <t>2 year Install warranty</t>
  </si>
  <si>
    <t>5 year product warranty</t>
  </si>
  <si>
    <t>Building Envelope - Baguettes</t>
  </si>
  <si>
    <t>Terracotta Baguettes from Germany</t>
  </si>
  <si>
    <t>LEED Compliance</t>
  </si>
  <si>
    <t>Hollow with internal spline</t>
  </si>
  <si>
    <t>Used on 5 previous projects</t>
  </si>
  <si>
    <t>Mockup</t>
  </si>
  <si>
    <t>Boston Baguettes</t>
  </si>
  <si>
    <t>Norm Peterson</t>
  </si>
  <si>
    <t>23 2213</t>
  </si>
  <si>
    <t>Steam and Condensate Piping</t>
  </si>
  <si>
    <t>23</t>
  </si>
  <si>
    <t>22 6700</t>
  </si>
  <si>
    <t>Processed-Water Piping</t>
  </si>
  <si>
    <t>Go with the Flo</t>
  </si>
  <si>
    <t>Steamy Stan Lee</t>
  </si>
  <si>
    <t>Stan Lee</t>
  </si>
  <si>
    <t>(4 total) water heaters</t>
  </si>
  <si>
    <t>(9 total) pumps</t>
  </si>
  <si>
    <t>(1) Deionized Water system - Southwest Coast Model 4k70, or equal. Includes 2500 gallon tank.</t>
  </si>
  <si>
    <t>(1) Reclaim Water system - Water Control, Inc 50 -RC series - (1) 10 micron bag and (1) 2 micron bag. Includes 2035 gallon tank.</t>
  </si>
  <si>
    <t>(1) Water Softener - Culligan Duplex water Softner - 250 GPM - 100 PSIG max</t>
  </si>
  <si>
    <t>(1) Natural Gas Fired Steam Boiler - Clearfire Package Boiler model 150ST</t>
  </si>
  <si>
    <t>(2) Chilled Water Pumps - 1560 GPM</t>
  </si>
  <si>
    <t>(2) HHW Pumps - 410 GPM</t>
  </si>
  <si>
    <t>Under Floor Radiant manifold - 1,300 sf.</t>
  </si>
  <si>
    <t xml:space="preserve">Piping, Valves, labeling, etc. </t>
  </si>
  <si>
    <t>Steam Traps, Filters, Valves, pipe, labeling,  etc</t>
  </si>
  <si>
    <t>Firestopping</t>
  </si>
  <si>
    <t>22 1116</t>
  </si>
  <si>
    <t>22 1314</t>
  </si>
  <si>
    <t>22 3300</t>
  </si>
  <si>
    <t>22 1123</t>
  </si>
  <si>
    <t>07</t>
  </si>
  <si>
    <t>22 3500</t>
  </si>
  <si>
    <t>23 8316</t>
  </si>
  <si>
    <t>System Testing</t>
  </si>
  <si>
    <t>Resin</t>
  </si>
  <si>
    <t>Subtotal BID</t>
  </si>
  <si>
    <t>(2) Plate Heat Exchangers - Process cooling Water - 130 GPM (cold side)</t>
  </si>
  <si>
    <t>(Wet side) Heating, Ventilation, and Air Conditioning (HVAC)</t>
  </si>
  <si>
    <t>w/ below</t>
  </si>
  <si>
    <t>05 7313</t>
  </si>
  <si>
    <t>Glazed Decorative Metal Railings</t>
  </si>
  <si>
    <t>Glazed Over</t>
  </si>
  <si>
    <t>Glass Eye</t>
  </si>
  <si>
    <t>Warren Paz</t>
  </si>
  <si>
    <t>Gambit Moore</t>
  </si>
  <si>
    <t xml:space="preserve"> Sybill Trelawny</t>
  </si>
  <si>
    <t>Ragetti Pintel</t>
  </si>
  <si>
    <t>Lead time for Glass after PO</t>
  </si>
  <si>
    <t>NA</t>
  </si>
  <si>
    <t>Field measurement</t>
  </si>
  <si>
    <t>Stainless Steel Fasteners</t>
  </si>
  <si>
    <t>Preinstallation Meetings</t>
  </si>
  <si>
    <t>80 linear feet exterior glass rail</t>
  </si>
  <si>
    <t>800 linear feet interior glass rail</t>
  </si>
  <si>
    <t>LEED Documentation and Reports</t>
  </si>
  <si>
    <t>Shop Drawings</t>
  </si>
  <si>
    <t>Tempered Laminated Glass, Thickness: 5mm &lt;</t>
  </si>
  <si>
    <t xml:space="preserve">Non-shrink, non-metallic grout </t>
  </si>
  <si>
    <t>Wall brackets, flanges, fittings, and anchors</t>
  </si>
  <si>
    <t>Install Labor</t>
  </si>
  <si>
    <t>Clear Sight</t>
  </si>
  <si>
    <t>Gilding Giant</t>
  </si>
  <si>
    <t>Eitri Thorson</t>
  </si>
  <si>
    <t>Bruce Crush</t>
  </si>
  <si>
    <t>Perrin Aybara</t>
  </si>
  <si>
    <t>Thomas Davenport</t>
  </si>
  <si>
    <t>Adamantine Systems</t>
  </si>
  <si>
    <t>Steel Printing Enterprises</t>
  </si>
  <si>
    <t>Apprentice Steel</t>
  </si>
  <si>
    <t>05 5000</t>
  </si>
  <si>
    <t>Framing and supports</t>
  </si>
  <si>
    <t>Ladders</t>
  </si>
  <si>
    <t>Elevator Beams</t>
  </si>
  <si>
    <t>Steel trim</t>
  </si>
  <si>
    <t>Metal bollards</t>
  </si>
  <si>
    <t>05 5113</t>
  </si>
  <si>
    <t>Metal Pan Stairs</t>
  </si>
  <si>
    <t>05 5119</t>
  </si>
  <si>
    <t>Metal Grating Stairs</t>
  </si>
  <si>
    <t>05 5213</t>
  </si>
  <si>
    <t>Pipe and Tube Railings</t>
  </si>
  <si>
    <t>Mill Certificates signed by manufacturer</t>
  </si>
  <si>
    <t>05 5313</t>
  </si>
  <si>
    <t>Bar Gratings</t>
  </si>
  <si>
    <t>05 7010</t>
  </si>
  <si>
    <t>Site Metal Fabrications</t>
  </si>
  <si>
    <t>Handrails</t>
  </si>
  <si>
    <t>GuardRails</t>
  </si>
  <si>
    <t>Threaded Rod and Nuts for Anchorage</t>
  </si>
  <si>
    <t>05 7500</t>
  </si>
  <si>
    <t>Decorative Formed Metal</t>
  </si>
  <si>
    <t>Mock ups</t>
  </si>
  <si>
    <t>LEED certifications and test reports</t>
  </si>
  <si>
    <t>Adjusting and Cleaning</t>
  </si>
  <si>
    <t>Metal Base</t>
  </si>
  <si>
    <t>07 4213</t>
  </si>
  <si>
    <t>07 6200</t>
  </si>
  <si>
    <t>09 2216</t>
  </si>
  <si>
    <t>10 2213</t>
  </si>
  <si>
    <t>11 1233</t>
  </si>
  <si>
    <t>11 1313</t>
  </si>
  <si>
    <t>11 5313</t>
  </si>
  <si>
    <t>12 3553.13</t>
  </si>
  <si>
    <t>12 3560</t>
  </si>
  <si>
    <t>22 0529</t>
  </si>
  <si>
    <t>23 0529</t>
  </si>
  <si>
    <t>26 0529</t>
  </si>
  <si>
    <t>32 3119</t>
  </si>
  <si>
    <t>Formed Metal Wall Panels</t>
  </si>
  <si>
    <t>Manufactured through-wall flashing  with counterflashing.</t>
  </si>
  <si>
    <t>Formed roof-drainage sheet metal fabrications.</t>
  </si>
  <si>
    <t>Formed low-slope roof sheet metal fabrications.</t>
  </si>
  <si>
    <t>Formed wall sheet metal fabrications.</t>
  </si>
  <si>
    <t>Pre-installation Meetings</t>
  </si>
  <si>
    <t>Non-Structural Metal Framing</t>
  </si>
  <si>
    <t>Non-load-bearing steel framing systems for interior partitions.</t>
  </si>
  <si>
    <t>Suspension systems for interior ceilings and soffits.</t>
  </si>
  <si>
    <t>Grid suspension systems for gypsum board ceilings.</t>
  </si>
  <si>
    <t>Wire Mesh Partitions</t>
  </si>
  <si>
    <t>Parking Gates</t>
  </si>
  <si>
    <t>Loading Dock Bumpers</t>
  </si>
  <si>
    <t>Laboratory Fume Hoods</t>
  </si>
  <si>
    <t>Fixed Laboratory Casework</t>
  </si>
  <si>
    <t>STAINLESS STEEL VIVARIUM CASEWORK</t>
  </si>
  <si>
    <t>HANGERS AND SUPPORTS FOR PLUMBING PIPING AND EQUIPMENT</t>
  </si>
  <si>
    <t xml:space="preserve">Steel pipe hangers and supports. </t>
  </si>
  <si>
    <t xml:space="preserve">Trapeze pipe hangers. </t>
  </si>
  <si>
    <t xml:space="preserve">Metal framing systems. </t>
  </si>
  <si>
    <t xml:space="preserve">Thermal-hanger shield inserts. </t>
  </si>
  <si>
    <t xml:space="preserve">Fastener systems. </t>
  </si>
  <si>
    <t xml:space="preserve">Pipe stands. </t>
  </si>
  <si>
    <t xml:space="preserve">Pipe positioning systems. </t>
  </si>
  <si>
    <t xml:space="preserve">Equipment supports. </t>
  </si>
  <si>
    <t xml:space="preserve">HANGERS AND SUPPORTS FOR HVAC </t>
  </si>
  <si>
    <t>HANGERS AND SUPPORTS FOR ELECTRICAL SYSTEMS</t>
  </si>
  <si>
    <t>DECORATIVE METAL FENCES AND GATES</t>
  </si>
  <si>
    <t>Decorative steel fences.</t>
  </si>
  <si>
    <t>Swing gates.</t>
  </si>
  <si>
    <t>Budget</t>
  </si>
  <si>
    <t>NO BID</t>
  </si>
  <si>
    <t>NO - OK</t>
  </si>
  <si>
    <t>Optional Breakout:</t>
  </si>
  <si>
    <t>Local Labor and Small Business Requirements of 25%</t>
  </si>
  <si>
    <t>NO</t>
  </si>
  <si>
    <t>TOTAL BID per options selected</t>
  </si>
  <si>
    <t>TOTAL BASE BID</t>
  </si>
  <si>
    <t>Total Awarded Value</t>
  </si>
  <si>
    <t>Local Labor and Small Business Requirement</t>
  </si>
  <si>
    <t>Building Envelope (Bagguettes)</t>
  </si>
  <si>
    <t>Target $ value of Local Labor and Small Business</t>
  </si>
  <si>
    <t>Company Name</t>
  </si>
  <si>
    <t>Award Value</t>
  </si>
  <si>
    <t>TOTAL award Value of Local Labor and Small Business</t>
  </si>
  <si>
    <t>No - OK</t>
  </si>
  <si>
    <t>4 weeks &gt;</t>
  </si>
  <si>
    <t>Procurement only Price</t>
  </si>
  <si>
    <t>Installation only Price</t>
  </si>
  <si>
    <t>*Account for the OCIP deduct full value in the Procurement price and again the full value in the Install Price. This allows us to see a standalone price for each.* 
*You be the judge on how to allocate other deducts*</t>
  </si>
  <si>
    <t>Included here, not in Misc. Metals</t>
  </si>
  <si>
    <t>Included</t>
  </si>
  <si>
    <t>Accounted for in Glass Rail tab</t>
  </si>
  <si>
    <t>Stainless Steel hand rail at stairs</t>
  </si>
  <si>
    <t>Captured elsewhere</t>
  </si>
  <si>
    <t>points</t>
  </si>
  <si>
    <t>Quantity of LEED points commiting to.</t>
  </si>
  <si>
    <t>10 (minimum)</t>
  </si>
  <si>
    <t>Yes/No</t>
  </si>
  <si>
    <t>.7%
(Minimum)</t>
  </si>
  <si>
    <t>(2) Steam to HHW Shell +B25+B28</t>
  </si>
  <si>
    <t>Offsite pre-assembly of railings</t>
  </si>
  <si>
    <t>Sales Tax @ 8.75%</t>
  </si>
  <si>
    <t>Hydra Mechanics</t>
  </si>
  <si>
    <t>Dan Smith</t>
  </si>
  <si>
    <t>Option:</t>
  </si>
  <si>
    <t>*If selecting the same company for both procurement and installation, then use the Total base bid in Line 30*</t>
  </si>
  <si>
    <t>*If selecting the same company for both procurement and installation, then use the Total base bid in Line 38*</t>
  </si>
  <si>
    <t>John Brunwald</t>
  </si>
  <si>
    <t>Email</t>
  </si>
  <si>
    <t>UCR – Multi-Disciplinary Research Building (MRB)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</si>
</sst>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0000"/>
    <numFmt numFmtId="166" formatCode="0.000%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6"/>
      <name val="Arial"/>
      <family val="2"/>
    </font>
    <font>
      <b/>
      <sz val="26"/>
      <name val="Arial"/>
      <family val="2"/>
    </font>
    <font>
      <b/>
      <i/>
      <sz val="11"/>
      <color rgb="FF0000FF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Wingdings"/>
      <charset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3" tint="0.39997558519241921"/>
      <name val="Arial"/>
      <family val="2"/>
    </font>
    <font>
      <sz val="10"/>
      <color theme="5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1"/>
      <color rgb="FF0000CC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1"/>
      <name val="Arial"/>
      <family val="1"/>
    </font>
    <font>
      <sz val="10"/>
      <name val="Arial"/>
      <family val="2"/>
    </font>
    <font>
      <sz val="10"/>
      <color rgb="FF00B0F0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44" fontId="26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Border="1"/>
    <xf numFmtId="0" fontId="7" fillId="0" borderId="0" xfId="0" applyFont="1"/>
    <xf numFmtId="0" fontId="9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12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 applyProtection="1">
      <alignment horizontal="center"/>
      <protection locked="0"/>
    </xf>
    <xf numFmtId="37" fontId="11" fillId="0" borderId="3" xfId="0" applyNumberFormat="1" applyFont="1" applyFill="1" applyBorder="1" applyAlignment="1" applyProtection="1">
      <alignment horizontal="center"/>
      <protection locked="0"/>
    </xf>
    <xf numFmtId="3" fontId="8" fillId="0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/>
    <xf numFmtId="0" fontId="1" fillId="0" borderId="0" xfId="0" applyFont="1"/>
    <xf numFmtId="3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/>
    <xf numFmtId="0" fontId="8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3" fontId="1" fillId="0" borderId="27" xfId="0" applyNumberFormat="1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Fill="1" applyBorder="1" applyAlignment="1" applyProtection="1">
      <alignment horizontal="center" vertical="center"/>
      <protection locked="0"/>
    </xf>
    <xf numFmtId="3" fontId="1" fillId="0" borderId="28" xfId="0" applyNumberFormat="1" applyFont="1" applyFill="1" applyBorder="1" applyAlignment="1" applyProtection="1">
      <alignment horizontal="center" vertical="center"/>
      <protection locked="0"/>
    </xf>
    <xf numFmtId="3" fontId="1" fillId="0" borderId="29" xfId="0" applyNumberFormat="1" applyFont="1" applyFill="1" applyBorder="1" applyAlignment="1" applyProtection="1">
      <alignment horizontal="center" vertical="center"/>
      <protection locked="0"/>
    </xf>
    <xf numFmtId="10" fontId="1" fillId="0" borderId="29" xfId="3" applyNumberFormat="1" applyFont="1" applyFill="1" applyBorder="1" applyAlignment="1" applyProtection="1">
      <alignment horizontal="center" vertical="center"/>
      <protection locked="0"/>
    </xf>
    <xf numFmtId="164" fontId="1" fillId="0" borderId="29" xfId="3" applyNumberFormat="1" applyFont="1" applyFill="1" applyBorder="1" applyAlignment="1" applyProtection="1">
      <alignment horizontal="center" vertical="center"/>
      <protection locked="0"/>
    </xf>
    <xf numFmtId="3" fontId="2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indent="1"/>
    </xf>
    <xf numFmtId="38" fontId="2" fillId="0" borderId="25" xfId="0" applyNumberFormat="1" applyFont="1" applyFill="1" applyBorder="1" applyAlignment="1" applyProtection="1">
      <alignment horizontal="right" vertical="center" indent="1"/>
      <protection locked="0"/>
    </xf>
    <xf numFmtId="10" fontId="1" fillId="0" borderId="32" xfId="3" applyNumberFormat="1" applyFont="1" applyFill="1" applyBorder="1" applyAlignment="1" applyProtection="1">
      <alignment horizontal="center" vertical="center"/>
      <protection locked="0"/>
    </xf>
    <xf numFmtId="3" fontId="1" fillId="0" borderId="32" xfId="0" applyNumberFormat="1" applyFont="1" applyFill="1" applyBorder="1" applyAlignment="1" applyProtection="1">
      <alignment horizontal="center" vertical="center"/>
      <protection locked="0"/>
    </xf>
    <xf numFmtId="10" fontId="14" fillId="0" borderId="29" xfId="3" applyNumberFormat="1" applyFont="1" applyFill="1" applyBorder="1" applyAlignment="1" applyProtection="1">
      <alignment horizontal="center" vertical="center"/>
      <protection locked="0"/>
    </xf>
    <xf numFmtId="38" fontId="14" fillId="0" borderId="10" xfId="0" applyNumberFormat="1" applyFont="1" applyFill="1" applyBorder="1" applyAlignment="1" applyProtection="1">
      <alignment horizontal="center" vertical="center"/>
      <protection locked="0"/>
    </xf>
    <xf numFmtId="38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left" vertical="center" indent="1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right" vertical="center" indent="1"/>
    </xf>
    <xf numFmtId="0" fontId="1" fillId="0" borderId="23" xfId="0" quotePrefix="1" applyFont="1" applyBorder="1" applyAlignment="1">
      <alignment horizontal="center" vertical="center"/>
    </xf>
    <xf numFmtId="38" fontId="1" fillId="0" borderId="7" xfId="0" quotePrefix="1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>
      <alignment horizontal="left" vertical="center" indent="1"/>
    </xf>
    <xf numFmtId="3" fontId="1" fillId="0" borderId="33" xfId="0" applyNumberFormat="1" applyFont="1" applyFill="1" applyBorder="1" applyAlignment="1" applyProtection="1">
      <alignment horizontal="center" vertical="center"/>
      <protection locked="0"/>
    </xf>
    <xf numFmtId="9" fontId="1" fillId="0" borderId="29" xfId="3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165" fontId="1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164" fontId="1" fillId="0" borderId="29" xfId="0" applyNumberFormat="1" applyFont="1" applyFill="1" applyBorder="1" applyAlignment="1" applyProtection="1">
      <alignment horizontal="center" vertical="center"/>
      <protection locked="0"/>
    </xf>
    <xf numFmtId="38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left" vertical="center" wrapText="1" indent="1"/>
    </xf>
    <xf numFmtId="38" fontId="0" fillId="0" borderId="0" xfId="0" applyNumberFormat="1"/>
    <xf numFmtId="38" fontId="7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38" fontId="1" fillId="0" borderId="34" xfId="0" quotePrefix="1" applyNumberFormat="1" applyFont="1" applyFill="1" applyBorder="1" applyAlignment="1" applyProtection="1">
      <alignment vertical="center"/>
      <protection locked="0"/>
    </xf>
    <xf numFmtId="3" fontId="2" fillId="0" borderId="28" xfId="0" applyNumberFormat="1" applyFont="1" applyFill="1" applyBorder="1" applyAlignment="1" applyProtection="1">
      <alignment horizontal="right" vertical="center"/>
      <protection locked="0"/>
    </xf>
    <xf numFmtId="3" fontId="2" fillId="0" borderId="32" xfId="0" applyNumberFormat="1" applyFont="1" applyFill="1" applyBorder="1" applyAlignment="1" applyProtection="1">
      <alignment horizontal="center" vertical="center"/>
      <protection locked="0"/>
    </xf>
    <xf numFmtId="10" fontId="1" fillId="0" borderId="33" xfId="3" applyNumberFormat="1" applyFont="1" applyFill="1" applyBorder="1" applyAlignment="1" applyProtection="1">
      <alignment horizontal="center" vertical="center"/>
      <protection locked="0"/>
    </xf>
    <xf numFmtId="38" fontId="1" fillId="0" borderId="34" xfId="0" quotePrefix="1" applyNumberFormat="1" applyFont="1" applyFill="1" applyBorder="1" applyAlignment="1">
      <alignment horizontal="center" vertical="center"/>
    </xf>
    <xf numFmtId="0" fontId="2" fillId="0" borderId="20" xfId="0" quotePrefix="1" applyFont="1" applyFill="1" applyBorder="1" applyAlignment="1">
      <alignment horizontal="center" vertical="center"/>
    </xf>
    <xf numFmtId="165" fontId="2" fillId="0" borderId="20" xfId="0" quotePrefix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" fillId="0" borderId="0" xfId="4"/>
    <xf numFmtId="0" fontId="1" fillId="0" borderId="0" xfId="4" applyAlignment="1">
      <alignment horizontal="center"/>
    </xf>
    <xf numFmtId="0" fontId="7" fillId="0" borderId="0" xfId="4" applyFont="1"/>
    <xf numFmtId="38" fontId="1" fillId="0" borderId="0" xfId="4" applyNumberFormat="1" applyAlignment="1">
      <alignment horizontal="center"/>
    </xf>
    <xf numFmtId="38" fontId="1" fillId="0" borderId="0" xfId="4" applyNumberFormat="1"/>
    <xf numFmtId="0" fontId="1" fillId="0" borderId="0" xfId="4" applyAlignment="1">
      <alignment horizontal="right"/>
    </xf>
    <xf numFmtId="0" fontId="7" fillId="0" borderId="0" xfId="4" applyFont="1" applyAlignment="1">
      <alignment horizontal="right"/>
    </xf>
    <xf numFmtId="38" fontId="7" fillId="0" borderId="0" xfId="4" applyNumberFormat="1" applyFont="1"/>
    <xf numFmtId="3" fontId="7" fillId="0" borderId="3" xfId="4" applyNumberFormat="1" applyFont="1" applyFill="1" applyBorder="1" applyAlignment="1" applyProtection="1">
      <alignment horizontal="center"/>
      <protection locked="0"/>
    </xf>
    <xf numFmtId="3" fontId="8" fillId="0" borderId="3" xfId="4" applyNumberFormat="1" applyFont="1" applyFill="1" applyBorder="1" applyAlignment="1" applyProtection="1">
      <alignment horizontal="center"/>
      <protection locked="0"/>
    </xf>
    <xf numFmtId="37" fontId="11" fillId="0" borderId="3" xfId="4" applyNumberFormat="1" applyFont="1" applyFill="1" applyBorder="1" applyAlignment="1" applyProtection="1">
      <alignment horizontal="center"/>
      <protection locked="0"/>
    </xf>
    <xf numFmtId="0" fontId="8" fillId="0" borderId="3" xfId="4" applyFont="1" applyFill="1" applyBorder="1" applyAlignment="1" applyProtection="1">
      <alignment horizontal="center"/>
      <protection locked="0"/>
    </xf>
    <xf numFmtId="0" fontId="8" fillId="0" borderId="3" xfId="4" applyFont="1" applyBorder="1" applyAlignment="1">
      <alignment horizontal="left"/>
    </xf>
    <xf numFmtId="0" fontId="12" fillId="0" borderId="3" xfId="4" quotePrefix="1" applyFont="1" applyBorder="1" applyAlignment="1">
      <alignment horizontal="center"/>
    </xf>
    <xf numFmtId="3" fontId="2" fillId="0" borderId="30" xfId="4" applyNumberFormat="1" applyFont="1" applyFill="1" applyBorder="1" applyAlignment="1" applyProtection="1">
      <alignment horizontal="center" vertical="center"/>
      <protection locked="0"/>
    </xf>
    <xf numFmtId="38" fontId="2" fillId="0" borderId="25" xfId="4" applyNumberFormat="1" applyFont="1" applyFill="1" applyBorder="1" applyAlignment="1" applyProtection="1">
      <alignment horizontal="right" vertical="center" indent="1"/>
      <protection locked="0"/>
    </xf>
    <xf numFmtId="38" fontId="2" fillId="0" borderId="25" xfId="4" applyNumberFormat="1" applyFont="1" applyFill="1" applyBorder="1" applyAlignment="1" applyProtection="1">
      <alignment horizontal="center" vertical="center"/>
      <protection locked="0"/>
    </xf>
    <xf numFmtId="38" fontId="15" fillId="0" borderId="25" xfId="4" applyNumberFormat="1" applyFont="1" applyFill="1" applyBorder="1" applyAlignment="1" applyProtection="1">
      <alignment horizontal="right" vertical="center" indent="1"/>
      <protection locked="0"/>
    </xf>
    <xf numFmtId="0" fontId="2" fillId="0" borderId="30" xfId="4" applyFont="1" applyFill="1" applyBorder="1" applyAlignment="1" applyProtection="1">
      <alignment horizontal="center" vertical="center"/>
      <protection locked="0"/>
    </xf>
    <xf numFmtId="0" fontId="1" fillId="0" borderId="23" xfId="4" quotePrefix="1" applyFont="1" applyBorder="1" applyAlignment="1">
      <alignment horizontal="center" vertical="center"/>
    </xf>
    <xf numFmtId="0" fontId="1" fillId="0" borderId="0" xfId="4" applyFill="1"/>
    <xf numFmtId="0" fontId="1" fillId="0" borderId="35" xfId="4" applyFill="1" applyBorder="1"/>
    <xf numFmtId="3" fontId="1" fillId="0" borderId="29" xfId="4" applyNumberFormat="1" applyFont="1" applyFill="1" applyBorder="1" applyAlignment="1" applyProtection="1">
      <alignment horizontal="center" vertical="center"/>
      <protection locked="0"/>
    </xf>
    <xf numFmtId="38" fontId="17" fillId="0" borderId="10" xfId="4" applyNumberFormat="1" applyFont="1" applyFill="1" applyBorder="1" applyAlignment="1" applyProtection="1">
      <alignment horizontal="center" vertical="center"/>
      <protection locked="0"/>
    </xf>
    <xf numFmtId="38" fontId="14" fillId="0" borderId="10" xfId="4" applyNumberFormat="1" applyFont="1" applyFill="1" applyBorder="1" applyAlignment="1" applyProtection="1">
      <alignment horizontal="center" vertical="center"/>
      <protection locked="0"/>
    </xf>
    <xf numFmtId="3" fontId="1" fillId="0" borderId="33" xfId="4" applyNumberFormat="1" applyFont="1" applyFill="1" applyBorder="1" applyAlignment="1" applyProtection="1">
      <alignment horizontal="center" vertical="center"/>
      <protection locked="0"/>
    </xf>
    <xf numFmtId="165" fontId="1" fillId="0" borderId="20" xfId="4" applyNumberFormat="1" applyFont="1" applyFill="1" applyBorder="1" applyAlignment="1">
      <alignment horizontal="center" vertical="center"/>
    </xf>
    <xf numFmtId="38" fontId="1" fillId="0" borderId="34" xfId="4" quotePrefix="1" applyNumberFormat="1" applyFont="1" applyFill="1" applyBorder="1" applyAlignment="1" applyProtection="1">
      <alignment horizontal="center" vertical="center"/>
      <protection locked="0"/>
    </xf>
    <xf numFmtId="38" fontId="1" fillId="0" borderId="10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ill="1" applyBorder="1"/>
    <xf numFmtId="38" fontId="1" fillId="0" borderId="7" xfId="4" quotePrefix="1" applyNumberFormat="1" applyFont="1" applyFill="1" applyBorder="1" applyAlignment="1" applyProtection="1">
      <alignment vertical="center"/>
      <protection locked="0"/>
    </xf>
    <xf numFmtId="3" fontId="1" fillId="0" borderId="32" xfId="4" applyNumberFormat="1" applyFont="1" applyFill="1" applyBorder="1" applyAlignment="1" applyProtection="1">
      <alignment horizontal="center" vertical="center"/>
      <protection locked="0"/>
    </xf>
    <xf numFmtId="38" fontId="1" fillId="0" borderId="7" xfId="4" quotePrefix="1" applyNumberFormat="1" applyFont="1" applyFill="1" applyBorder="1" applyAlignment="1" applyProtection="1">
      <alignment horizontal="center" vertical="center"/>
      <protection locked="0"/>
    </xf>
    <xf numFmtId="0" fontId="2" fillId="0" borderId="22" xfId="4" applyFont="1" applyFill="1" applyBorder="1" applyAlignment="1">
      <alignment horizontal="right" vertical="center" indent="1"/>
    </xf>
    <xf numFmtId="0" fontId="1" fillId="0" borderId="20" xfId="4" applyFont="1" applyFill="1" applyBorder="1" applyAlignment="1">
      <alignment horizontal="center" vertical="center"/>
    </xf>
    <xf numFmtId="38" fontId="1" fillId="0" borderId="34" xfId="4" quotePrefix="1" applyNumberFormat="1" applyFont="1" applyFill="1" applyBorder="1" applyAlignment="1" applyProtection="1">
      <alignment vertical="center"/>
      <protection locked="0"/>
    </xf>
    <xf numFmtId="0" fontId="1" fillId="0" borderId="21" xfId="4" applyFont="1" applyFill="1" applyBorder="1" applyAlignment="1">
      <alignment horizontal="left" vertical="center" indent="1"/>
    </xf>
    <xf numFmtId="0" fontId="2" fillId="0" borderId="21" xfId="4" applyFont="1" applyFill="1" applyBorder="1" applyAlignment="1">
      <alignment horizontal="left" vertical="center" indent="1"/>
    </xf>
    <xf numFmtId="0" fontId="1" fillId="0" borderId="21" xfId="4" applyFont="1" applyFill="1" applyBorder="1" applyAlignment="1">
      <alignment horizontal="right" vertical="center" indent="1"/>
    </xf>
    <xf numFmtId="0" fontId="2" fillId="0" borderId="20" xfId="4" quotePrefix="1" applyFont="1" applyFill="1" applyBorder="1" applyAlignment="1">
      <alignment horizontal="center" vertical="center"/>
    </xf>
    <xf numFmtId="0" fontId="2" fillId="0" borderId="20" xfId="4" applyFont="1" applyFill="1" applyBorder="1" applyAlignment="1">
      <alignment vertical="center"/>
    </xf>
    <xf numFmtId="0" fontId="1" fillId="0" borderId="20" xfId="4" applyFont="1" applyFill="1" applyBorder="1" applyAlignment="1">
      <alignment vertical="center"/>
    </xf>
    <xf numFmtId="9" fontId="1" fillId="0" borderId="29" xfId="4" applyNumberFormat="1" applyFont="1" applyFill="1" applyBorder="1" applyAlignment="1" applyProtection="1">
      <alignment horizontal="center" vertical="center"/>
      <protection locked="0"/>
    </xf>
    <xf numFmtId="49" fontId="1" fillId="0" borderId="20" xfId="4" applyNumberFormat="1" applyFont="1" applyFill="1" applyBorder="1" applyAlignment="1">
      <alignment horizontal="center" vertical="center"/>
    </xf>
    <xf numFmtId="166" fontId="1" fillId="0" borderId="29" xfId="4" applyNumberFormat="1" applyFont="1" applyFill="1" applyBorder="1" applyAlignment="1" applyProtection="1">
      <alignment horizontal="center" vertical="center"/>
      <protection locked="0"/>
    </xf>
    <xf numFmtId="3" fontId="1" fillId="0" borderId="28" xfId="4" applyNumberFormat="1" applyFont="1" applyFill="1" applyBorder="1" applyAlignment="1" applyProtection="1">
      <alignment horizontal="center" vertical="center"/>
      <protection locked="0"/>
    </xf>
    <xf numFmtId="38" fontId="1" fillId="0" borderId="19" xfId="4" applyNumberFormat="1" applyFont="1" applyFill="1" applyBorder="1" applyAlignment="1" applyProtection="1">
      <alignment horizontal="center" vertical="center"/>
      <protection locked="0"/>
    </xf>
    <xf numFmtId="0" fontId="2" fillId="0" borderId="18" xfId="4" applyFont="1" applyFill="1" applyBorder="1" applyAlignment="1">
      <alignment horizontal="left" vertical="center" indent="1"/>
    </xf>
    <xf numFmtId="0" fontId="1" fillId="0" borderId="17" xfId="4" applyFont="1" applyFill="1" applyBorder="1" applyAlignment="1">
      <alignment vertical="center"/>
    </xf>
    <xf numFmtId="3" fontId="1" fillId="0" borderId="26" xfId="4" applyNumberFormat="1" applyFont="1" applyFill="1" applyBorder="1" applyAlignment="1" applyProtection="1">
      <alignment horizontal="center" vertical="center"/>
      <protection locked="0"/>
    </xf>
    <xf numFmtId="3" fontId="1" fillId="0" borderId="27" xfId="4" applyNumberFormat="1" applyFont="1" applyFill="1" applyBorder="1" applyAlignment="1" applyProtection="1">
      <alignment horizontal="center" vertical="center"/>
      <protection locked="0"/>
    </xf>
    <xf numFmtId="0" fontId="1" fillId="0" borderId="27" xfId="4" applyFont="1" applyFill="1" applyBorder="1" applyAlignment="1" applyProtection="1">
      <alignment horizontal="center" vertical="center"/>
      <protection locked="0"/>
    </xf>
    <xf numFmtId="0" fontId="3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7" fillId="0" borderId="15" xfId="4" applyFont="1" applyBorder="1" applyAlignment="1">
      <alignment vertical="center"/>
    </xf>
    <xf numFmtId="0" fontId="5" fillId="0" borderId="14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8" fillId="0" borderId="7" xfId="4" applyFont="1" applyBorder="1" applyAlignment="1">
      <alignment vertical="center"/>
    </xf>
    <xf numFmtId="0" fontId="3" fillId="0" borderId="6" xfId="4" applyFont="1" applyBorder="1" applyAlignment="1">
      <alignment horizontal="left" vertical="center" indent="1"/>
    </xf>
    <xf numFmtId="0" fontId="1" fillId="0" borderId="0" xfId="4" applyFont="1" applyAlignment="1">
      <alignment horizontal="center"/>
    </xf>
    <xf numFmtId="0" fontId="1" fillId="0" borderId="0" xfId="4" applyBorder="1"/>
    <xf numFmtId="0" fontId="1" fillId="0" borderId="0" xfId="4" applyFont="1" applyBorder="1"/>
    <xf numFmtId="0" fontId="9" fillId="0" borderId="0" xfId="4" applyFont="1" applyBorder="1" applyAlignment="1">
      <alignment horizontal="left" vertical="center" wrapText="1"/>
    </xf>
    <xf numFmtId="0" fontId="10" fillId="0" borderId="0" xfId="4" applyFont="1" applyBorder="1" applyAlignment="1">
      <alignment vertical="center" wrapText="1"/>
    </xf>
    <xf numFmtId="0" fontId="10" fillId="0" borderId="5" xfId="4" applyFont="1" applyBorder="1" applyAlignment="1">
      <alignment vertical="center" wrapText="1"/>
    </xf>
    <xf numFmtId="38" fontId="18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>
      <alignment horizontal="right" vertical="center" indent="1"/>
    </xf>
    <xf numFmtId="3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1" fillId="0" borderId="36" xfId="4" applyFont="1" applyFill="1" applyBorder="1" applyAlignment="1">
      <alignment horizontal="center" vertical="center"/>
    </xf>
    <xf numFmtId="3" fontId="1" fillId="0" borderId="38" xfId="4" applyNumberFormat="1" applyFont="1" applyFill="1" applyBorder="1" applyAlignment="1" applyProtection="1">
      <alignment horizontal="center" vertical="center"/>
      <protection locked="0"/>
    </xf>
    <xf numFmtId="0" fontId="2" fillId="0" borderId="21" xfId="4" applyFont="1" applyFill="1" applyBorder="1" applyAlignment="1">
      <alignment horizontal="right" vertical="center" indent="1"/>
    </xf>
    <xf numFmtId="165" fontId="1" fillId="0" borderId="36" xfId="4" applyNumberFormat="1" applyFont="1" applyFill="1" applyBorder="1" applyAlignment="1">
      <alignment horizontal="center" vertical="center"/>
    </xf>
    <xf numFmtId="10" fontId="1" fillId="0" borderId="39" xfId="3" applyNumberFormat="1" applyFont="1" applyFill="1" applyBorder="1" applyAlignment="1" applyProtection="1">
      <alignment horizontal="center" vertical="center"/>
      <protection locked="0"/>
    </xf>
    <xf numFmtId="38" fontId="17" fillId="0" borderId="31" xfId="4" applyNumberFormat="1" applyFont="1" applyFill="1" applyBorder="1" applyAlignment="1" applyProtection="1">
      <alignment horizontal="center" vertical="center"/>
      <protection locked="0"/>
    </xf>
    <xf numFmtId="38" fontId="14" fillId="0" borderId="31" xfId="4" applyNumberFormat="1" applyFont="1" applyFill="1" applyBorder="1" applyAlignment="1" applyProtection="1">
      <alignment horizontal="center" vertical="center"/>
      <protection locked="0"/>
    </xf>
    <xf numFmtId="3" fontId="1" fillId="0" borderId="39" xfId="4" applyNumberFormat="1" applyFont="1" applyFill="1" applyBorder="1" applyAlignment="1" applyProtection="1">
      <alignment horizontal="center" vertical="center"/>
      <protection locked="0"/>
    </xf>
    <xf numFmtId="3" fontId="1" fillId="0" borderId="39" xfId="0" applyNumberFormat="1" applyFont="1" applyFill="1" applyBorder="1" applyAlignment="1" applyProtection="1">
      <alignment horizontal="center" vertical="center"/>
      <protection locked="0"/>
    </xf>
    <xf numFmtId="38" fontId="1" fillId="0" borderId="34" xfId="0" applyNumberFormat="1" applyFont="1" applyFill="1" applyBorder="1" applyAlignment="1" applyProtection="1">
      <alignment horizontal="center" vertical="center"/>
      <protection locked="0"/>
    </xf>
    <xf numFmtId="165" fontId="19" fillId="0" borderId="20" xfId="4" applyNumberFormat="1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center" vertical="center"/>
    </xf>
    <xf numFmtId="3" fontId="22" fillId="0" borderId="3" xfId="4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23" fillId="0" borderId="21" xfId="4" applyFont="1" applyFill="1" applyBorder="1" applyAlignment="1">
      <alignment horizontal="left" vertical="center" indent="1"/>
    </xf>
    <xf numFmtId="0" fontId="2" fillId="0" borderId="0" xfId="4" applyFont="1" applyFill="1" applyBorder="1" applyAlignment="1">
      <alignment horizontal="left" vertical="center" indent="1"/>
    </xf>
    <xf numFmtId="49" fontId="2" fillId="0" borderId="20" xfId="0" quotePrefix="1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25" fillId="0" borderId="0" xfId="0" applyFont="1" applyAlignment="1">
      <alignment horizontal="center" vertical="center" wrapText="1"/>
    </xf>
    <xf numFmtId="44" fontId="1" fillId="0" borderId="26" xfId="5" applyFont="1" applyFill="1" applyBorder="1" applyAlignment="1" applyProtection="1">
      <alignment horizontal="center" vertical="center"/>
      <protection locked="0"/>
    </xf>
    <xf numFmtId="0" fontId="16" fillId="0" borderId="35" xfId="4" applyFont="1" applyFill="1" applyBorder="1"/>
    <xf numFmtId="38" fontId="1" fillId="0" borderId="34" xfId="4" applyNumberFormat="1" applyFont="1" applyFill="1" applyBorder="1" applyAlignment="1" applyProtection="1">
      <alignment horizontal="center" vertical="center"/>
      <protection locked="0"/>
    </xf>
    <xf numFmtId="0" fontId="19" fillId="0" borderId="9" xfId="4" applyFont="1" applyFill="1" applyBorder="1" applyAlignment="1">
      <alignment horizontal="center" vertical="center"/>
    </xf>
    <xf numFmtId="0" fontId="2" fillId="0" borderId="42" xfId="4" applyFont="1" applyFill="1" applyBorder="1" applyAlignment="1">
      <alignment horizontal="right" vertical="center" indent="1"/>
    </xf>
    <xf numFmtId="0" fontId="2" fillId="0" borderId="24" xfId="4" applyFont="1" applyFill="1" applyBorder="1" applyAlignment="1">
      <alignment horizontal="left" vertical="center" indent="1"/>
    </xf>
    <xf numFmtId="0" fontId="1" fillId="3" borderId="21" xfId="4" applyFont="1" applyFill="1" applyBorder="1" applyAlignment="1">
      <alignment vertical="center" wrapText="1"/>
    </xf>
    <xf numFmtId="10" fontId="1" fillId="3" borderId="29" xfId="3" applyNumberFormat="1" applyFont="1" applyFill="1" applyBorder="1" applyAlignment="1" applyProtection="1">
      <alignment horizontal="center" vertical="center"/>
      <protection locked="0"/>
    </xf>
    <xf numFmtId="3" fontId="1" fillId="3" borderId="33" xfId="4" applyNumberFormat="1" applyFont="1" applyFill="1" applyBorder="1" applyAlignment="1" applyProtection="1">
      <alignment horizontal="center" vertical="center"/>
      <protection locked="0"/>
    </xf>
    <xf numFmtId="38" fontId="1" fillId="3" borderId="10" xfId="4" applyNumberFormat="1" applyFont="1" applyFill="1" applyBorder="1" applyAlignment="1" applyProtection="1">
      <alignment horizontal="center" vertical="center"/>
      <protection locked="0"/>
    </xf>
    <xf numFmtId="3" fontId="1" fillId="3" borderId="29" xfId="4" applyNumberFormat="1" applyFont="1" applyFill="1" applyBorder="1" applyAlignment="1" applyProtection="1">
      <alignment horizontal="center" vertical="center"/>
      <protection locked="0"/>
    </xf>
    <xf numFmtId="0" fontId="1" fillId="4" borderId="21" xfId="4" applyFont="1" applyFill="1" applyBorder="1" applyAlignment="1">
      <alignment horizontal="left" vertical="center"/>
    </xf>
    <xf numFmtId="10" fontId="1" fillId="4" borderId="29" xfId="3" applyNumberFormat="1" applyFont="1" applyFill="1" applyBorder="1" applyAlignment="1" applyProtection="1">
      <alignment horizontal="center" vertical="center"/>
      <protection locked="0"/>
    </xf>
    <xf numFmtId="3" fontId="1" fillId="4" borderId="33" xfId="4" applyNumberFormat="1" applyFont="1" applyFill="1" applyBorder="1" applyAlignment="1" applyProtection="1">
      <alignment horizontal="center" vertical="center"/>
      <protection locked="0"/>
    </xf>
    <xf numFmtId="38" fontId="1" fillId="4" borderId="10" xfId="4" applyNumberFormat="1" applyFont="1" applyFill="1" applyBorder="1" applyAlignment="1" applyProtection="1">
      <alignment horizontal="center" vertical="center"/>
      <protection locked="0"/>
    </xf>
    <xf numFmtId="3" fontId="1" fillId="4" borderId="29" xfId="4" applyNumberFormat="1" applyFont="1" applyFill="1" applyBorder="1" applyAlignment="1" applyProtection="1">
      <alignment horizontal="center" vertical="center"/>
      <protection locked="0"/>
    </xf>
    <xf numFmtId="0" fontId="1" fillId="5" borderId="0" xfId="4" applyFill="1" applyBorder="1"/>
    <xf numFmtId="0" fontId="7" fillId="5" borderId="0" xfId="4" applyFont="1" applyFill="1" applyBorder="1"/>
    <xf numFmtId="0" fontId="1" fillId="5" borderId="0" xfId="4" applyFill="1" applyBorder="1" applyAlignment="1">
      <alignment horizontal="center"/>
    </xf>
    <xf numFmtId="0" fontId="10" fillId="5" borderId="0" xfId="4" applyFont="1" applyFill="1" applyBorder="1" applyAlignment="1">
      <alignment vertical="center" wrapText="1"/>
    </xf>
    <xf numFmtId="0" fontId="16" fillId="0" borderId="0" xfId="4" applyFont="1" applyAlignment="1">
      <alignment wrapText="1"/>
    </xf>
    <xf numFmtId="44" fontId="1" fillId="3" borderId="10" xfId="5" applyFont="1" applyFill="1" applyBorder="1" applyAlignment="1" applyProtection="1">
      <alignment horizontal="center" vertical="center"/>
      <protection locked="0"/>
    </xf>
    <xf numFmtId="44" fontId="1" fillId="0" borderId="7" xfId="5" quotePrefix="1" applyFont="1" applyFill="1" applyBorder="1" applyAlignment="1" applyProtection="1">
      <alignment vertical="center"/>
      <protection locked="0"/>
    </xf>
    <xf numFmtId="44" fontId="1" fillId="4" borderId="10" xfId="5" applyFont="1" applyFill="1" applyBorder="1" applyAlignment="1" applyProtection="1">
      <alignment horizontal="center" vertical="center"/>
      <protection locked="0"/>
    </xf>
    <xf numFmtId="44" fontId="1" fillId="0" borderId="7" xfId="5" quotePrefix="1" applyFont="1" applyFill="1" applyBorder="1" applyAlignment="1" applyProtection="1">
      <alignment horizontal="right" vertical="center"/>
      <protection locked="0"/>
    </xf>
    <xf numFmtId="44" fontId="1" fillId="0" borderId="31" xfId="5" applyFont="1" applyFill="1" applyBorder="1" applyAlignment="1" applyProtection="1">
      <alignment horizontal="center" vertical="center"/>
      <protection locked="0"/>
    </xf>
    <xf numFmtId="44" fontId="15" fillId="0" borderId="25" xfId="5" applyFont="1" applyFill="1" applyBorder="1" applyAlignment="1" applyProtection="1">
      <alignment horizontal="right" vertical="center" indent="1"/>
      <protection locked="0"/>
    </xf>
    <xf numFmtId="38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9" xfId="0" applyNumberFormat="1" applyFont="1" applyFill="1" applyBorder="1" applyAlignment="1" applyProtection="1">
      <alignment horizontal="center" vertical="center"/>
      <protection locked="0"/>
    </xf>
    <xf numFmtId="38" fontId="1" fillId="0" borderId="4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3" fontId="16" fillId="0" borderId="29" xfId="0" applyNumberFormat="1" applyFont="1" applyFill="1" applyBorder="1" applyAlignment="1" applyProtection="1">
      <alignment horizontal="center" vertical="center"/>
      <protection locked="0"/>
    </xf>
    <xf numFmtId="1" fontId="1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>
      <alignment horizontal="left" vertical="center" indent="1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38" fontId="15" fillId="0" borderId="25" xfId="0" applyNumberFormat="1" applyFont="1" applyFill="1" applyBorder="1" applyAlignment="1" applyProtection="1">
      <alignment horizontal="right" vertical="center" indent="1"/>
      <protection locked="0"/>
    </xf>
    <xf numFmtId="3" fontId="1" fillId="0" borderId="48" xfId="0" applyNumberFormat="1" applyFont="1" applyFill="1" applyBorder="1" applyAlignment="1" applyProtection="1">
      <alignment horizontal="center" vertical="center"/>
      <protection locked="0"/>
    </xf>
    <xf numFmtId="3" fontId="1" fillId="0" borderId="49" xfId="0" applyNumberFormat="1" applyFont="1" applyFill="1" applyBorder="1" applyAlignment="1" applyProtection="1">
      <alignment horizontal="center" vertical="center"/>
      <protection locked="0"/>
    </xf>
    <xf numFmtId="3" fontId="2" fillId="0" borderId="32" xfId="0" applyNumberFormat="1" applyFont="1" applyFill="1" applyBorder="1" applyAlignment="1" applyProtection="1">
      <alignment horizontal="right" vertical="center"/>
      <protection locked="0"/>
    </xf>
    <xf numFmtId="38" fontId="1" fillId="0" borderId="8" xfId="0" applyNumberFormat="1" applyFont="1" applyFill="1" applyBorder="1" applyAlignment="1" applyProtection="1">
      <alignment horizontal="center" vertical="center"/>
      <protection locked="0"/>
    </xf>
    <xf numFmtId="38" fontId="1" fillId="0" borderId="44" xfId="0" applyNumberFormat="1" applyFont="1" applyFill="1" applyBorder="1" applyAlignment="1" applyProtection="1">
      <alignment horizontal="center" vertical="center"/>
      <protection locked="0"/>
    </xf>
    <xf numFmtId="38" fontId="1" fillId="0" borderId="50" xfId="0" applyNumberFormat="1" applyFont="1" applyFill="1" applyBorder="1" applyAlignment="1" applyProtection="1">
      <alignment horizontal="center" vertical="center"/>
      <protection locked="0"/>
    </xf>
    <xf numFmtId="3" fontId="1" fillId="0" borderId="51" xfId="0" applyNumberFormat="1" applyFont="1" applyFill="1" applyBorder="1" applyAlignment="1" applyProtection="1">
      <alignment horizontal="center" vertical="center"/>
      <protection locked="0"/>
    </xf>
    <xf numFmtId="38" fontId="1" fillId="0" borderId="50" xfId="0" quotePrefix="1" applyNumberFormat="1" applyFont="1" applyFill="1" applyBorder="1" applyAlignment="1">
      <alignment horizontal="center" vertical="center"/>
    </xf>
    <xf numFmtId="38" fontId="1" fillId="0" borderId="8" xfId="0" quotePrefix="1" applyNumberFormat="1" applyFont="1" applyFill="1" applyBorder="1" applyAlignment="1" applyProtection="1">
      <alignment vertical="center"/>
      <protection locked="0"/>
    </xf>
    <xf numFmtId="38" fontId="1" fillId="0" borderId="52" xfId="0" quotePrefix="1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164" fontId="1" fillId="0" borderId="53" xfId="3" applyNumberFormat="1" applyFont="1" applyFill="1" applyBorder="1" applyAlignment="1" applyProtection="1">
      <alignment horizontal="center" vertical="center" wrapText="1"/>
      <protection locked="0"/>
    </xf>
    <xf numFmtId="38" fontId="14" fillId="0" borderId="11" xfId="0" applyNumberFormat="1" applyFont="1" applyFill="1" applyBorder="1" applyAlignment="1" applyProtection="1">
      <alignment horizontal="center" vertical="center"/>
      <protection locked="0"/>
    </xf>
    <xf numFmtId="38" fontId="1" fillId="0" borderId="11" xfId="4" applyNumberFormat="1" applyFont="1" applyFill="1" applyBorder="1" applyAlignment="1" applyProtection="1">
      <alignment horizontal="center" vertical="center"/>
      <protection locked="0"/>
    </xf>
    <xf numFmtId="38" fontId="1" fillId="0" borderId="11" xfId="0" applyNumberFormat="1" applyFont="1" applyFill="1" applyBorder="1" applyAlignment="1" applyProtection="1">
      <alignment horizontal="center" vertical="center"/>
      <protection locked="0"/>
    </xf>
    <xf numFmtId="38" fontId="14" fillId="0" borderId="11" xfId="4" applyNumberFormat="1" applyFont="1" applyFill="1" applyBorder="1" applyAlignment="1" applyProtection="1">
      <alignment horizontal="center" vertical="center"/>
      <protection locked="0"/>
    </xf>
    <xf numFmtId="10" fontId="1" fillId="0" borderId="51" xfId="3" applyNumberFormat="1" applyFont="1" applyFill="1" applyBorder="1" applyAlignment="1" applyProtection="1">
      <alignment horizontal="center" vertical="center"/>
      <protection locked="0"/>
    </xf>
    <xf numFmtId="38" fontId="27" fillId="0" borderId="11" xfId="0" applyNumberFormat="1" applyFont="1" applyFill="1" applyBorder="1" applyAlignment="1" applyProtection="1">
      <alignment horizontal="center" vertical="center"/>
      <protection locked="0"/>
    </xf>
    <xf numFmtId="38" fontId="1" fillId="0" borderId="52" xfId="0" quotePrefix="1" applyNumberFormat="1" applyFont="1" applyFill="1" applyBorder="1" applyAlignment="1" applyProtection="1">
      <alignment vertical="center"/>
      <protection locked="0"/>
    </xf>
    <xf numFmtId="38" fontId="24" fillId="0" borderId="11" xfId="0" applyNumberFormat="1" applyFont="1" applyFill="1" applyBorder="1" applyAlignment="1" applyProtection="1">
      <alignment horizontal="center" vertical="center"/>
      <protection locked="0"/>
    </xf>
    <xf numFmtId="38" fontId="18" fillId="0" borderId="11" xfId="0" applyNumberFormat="1" applyFont="1" applyFill="1" applyBorder="1" applyAlignment="1" applyProtection="1">
      <alignment horizontal="center" vertical="center"/>
      <protection locked="0"/>
    </xf>
    <xf numFmtId="38" fontId="24" fillId="0" borderId="50" xfId="0" applyNumberFormat="1" applyFont="1" applyFill="1" applyBorder="1" applyAlignment="1" applyProtection="1">
      <alignment horizontal="center" vertical="center"/>
      <protection locked="0"/>
    </xf>
    <xf numFmtId="38" fontId="2" fillId="0" borderId="46" xfId="0" applyNumberFormat="1" applyFont="1" applyFill="1" applyBorder="1" applyAlignment="1" applyProtection="1">
      <alignment horizontal="right" vertical="center" indent="1"/>
      <protection locked="0"/>
    </xf>
    <xf numFmtId="38" fontId="1" fillId="0" borderId="50" xfId="0" quotePrefix="1" applyNumberFormat="1" applyFont="1" applyFill="1" applyBorder="1" applyAlignment="1" applyProtection="1">
      <alignment vertical="center"/>
      <protection locked="0"/>
    </xf>
    <xf numFmtId="38" fontId="16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49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9" xfId="0" quotePrefix="1" applyFont="1" applyFill="1" applyBorder="1" applyAlignment="1">
      <alignment horizontal="center" vertical="center"/>
    </xf>
    <xf numFmtId="165" fontId="21" fillId="0" borderId="9" xfId="0" quotePrefix="1" applyNumberFormat="1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165" fontId="2" fillId="0" borderId="9" xfId="0" quotePrefix="1" applyNumberFormat="1" applyFont="1" applyFill="1" applyBorder="1" applyAlignment="1">
      <alignment horizontal="center" vertical="center"/>
    </xf>
    <xf numFmtId="165" fontId="20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3" fontId="1" fillId="0" borderId="58" xfId="0" applyNumberFormat="1" applyFont="1" applyFill="1" applyBorder="1" applyAlignment="1" applyProtection="1">
      <alignment horizontal="center" vertical="center"/>
      <protection locked="0"/>
    </xf>
    <xf numFmtId="10" fontId="28" fillId="0" borderId="29" xfId="3" applyNumberFormat="1" applyFont="1" applyFill="1" applyBorder="1" applyAlignment="1" applyProtection="1">
      <alignment horizontal="center" vertical="center" wrapText="1"/>
      <protection locked="0"/>
    </xf>
    <xf numFmtId="38" fontId="14" fillId="0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/>
    <xf numFmtId="0" fontId="0" fillId="0" borderId="54" xfId="0" applyFill="1" applyBorder="1"/>
    <xf numFmtId="0" fontId="0" fillId="0" borderId="35" xfId="0" applyFill="1" applyBorder="1"/>
    <xf numFmtId="38" fontId="16" fillId="0" borderId="11" xfId="0" applyNumberFormat="1" applyFont="1" applyFill="1" applyBorder="1" applyAlignment="1" applyProtection="1">
      <alignment horizontal="center" vertical="center"/>
      <protection locked="0"/>
    </xf>
    <xf numFmtId="38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4" xfId="0" applyFont="1" applyFill="1" applyBorder="1"/>
    <xf numFmtId="3" fontId="2" fillId="0" borderId="58" xfId="0" applyNumberFormat="1" applyFont="1" applyFill="1" applyBorder="1" applyAlignment="1" applyProtection="1">
      <alignment horizontal="right" vertical="center"/>
      <protection locked="0"/>
    </xf>
    <xf numFmtId="38" fontId="1" fillId="0" borderId="60" xfId="0" applyNumberFormat="1" applyFont="1" applyFill="1" applyBorder="1" applyAlignment="1" applyProtection="1">
      <alignment horizontal="center" vertical="center"/>
      <protection locked="0"/>
    </xf>
    <xf numFmtId="38" fontId="1" fillId="0" borderId="61" xfId="0" applyNumberFormat="1" applyFont="1" applyFill="1" applyBorder="1" applyAlignment="1" applyProtection="1">
      <alignment horizontal="center" vertical="center"/>
      <protection locked="0"/>
    </xf>
    <xf numFmtId="38" fontId="1" fillId="0" borderId="62" xfId="0" applyNumberFormat="1" applyFont="1" applyFill="1" applyBorder="1" applyAlignment="1" applyProtection="1">
      <alignment horizontal="center" vertical="center"/>
      <protection locked="0"/>
    </xf>
    <xf numFmtId="164" fontId="1" fillId="0" borderId="29" xfId="4" applyNumberFormat="1" applyFont="1" applyFill="1" applyBorder="1" applyAlignment="1" applyProtection="1">
      <alignment horizontal="center" vertical="center"/>
      <protection locked="0"/>
    </xf>
    <xf numFmtId="164" fontId="14" fillId="0" borderId="10" xfId="4" applyNumberFormat="1" applyFont="1" applyFill="1" applyBorder="1" applyAlignment="1" applyProtection="1">
      <alignment horizontal="center" vertical="center"/>
      <protection locked="0"/>
    </xf>
    <xf numFmtId="0" fontId="1" fillId="0" borderId="48" xfId="4" applyFont="1" applyFill="1" applyBorder="1" applyAlignment="1" applyProtection="1">
      <alignment horizontal="center" vertical="center"/>
      <protection locked="0"/>
    </xf>
    <xf numFmtId="44" fontId="1" fillId="0" borderId="49" xfId="5" applyFont="1" applyFill="1" applyBorder="1" applyAlignment="1" applyProtection="1">
      <alignment horizontal="center" vertical="center"/>
      <protection locked="0"/>
    </xf>
    <xf numFmtId="0" fontId="1" fillId="0" borderId="32" xfId="4" applyFont="1" applyFill="1" applyBorder="1" applyAlignment="1" applyProtection="1">
      <alignment horizontal="center" vertical="center"/>
      <protection locked="0"/>
    </xf>
    <xf numFmtId="38" fontId="1" fillId="0" borderId="8" xfId="4" applyNumberFormat="1" applyFont="1" applyFill="1" applyBorder="1" applyAlignment="1" applyProtection="1">
      <alignment horizontal="center" vertical="center"/>
      <protection locked="0"/>
    </xf>
    <xf numFmtId="38" fontId="1" fillId="0" borderId="52" xfId="4" applyNumberFormat="1" applyFont="1" applyFill="1" applyBorder="1" applyAlignment="1" applyProtection="1">
      <alignment horizontal="center" vertical="center"/>
      <protection locked="0"/>
    </xf>
    <xf numFmtId="3" fontId="1" fillId="0" borderId="48" xfId="4" applyNumberFormat="1" applyFont="1" applyFill="1" applyBorder="1" applyAlignment="1" applyProtection="1">
      <alignment horizontal="center" vertical="center"/>
      <protection locked="0"/>
    </xf>
    <xf numFmtId="3" fontId="1" fillId="0" borderId="49" xfId="4" applyNumberFormat="1" applyFont="1" applyFill="1" applyBorder="1" applyAlignment="1" applyProtection="1">
      <alignment horizontal="center" vertical="center"/>
      <protection locked="0"/>
    </xf>
    <xf numFmtId="166" fontId="1" fillId="0" borderId="29" xfId="4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4" applyNumberFormat="1" applyFont="1" applyFill="1" applyBorder="1" applyAlignment="1">
      <alignment horizontal="center" vertical="center"/>
    </xf>
    <xf numFmtId="3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38" fontId="1" fillId="0" borderId="63" xfId="0" applyNumberFormat="1" applyFont="1" applyFill="1" applyBorder="1" applyAlignment="1" applyProtection="1">
      <alignment horizontal="center" vertical="center"/>
      <protection locked="0"/>
    </xf>
    <xf numFmtId="38" fontId="1" fillId="0" borderId="64" xfId="0" applyNumberFormat="1" applyFont="1" applyFill="1" applyBorder="1" applyAlignment="1" applyProtection="1">
      <alignment horizontal="center" vertical="center"/>
      <protection locked="0"/>
    </xf>
    <xf numFmtId="38" fontId="14" fillId="0" borderId="65" xfId="0" applyNumberFormat="1" applyFont="1" applyFill="1" applyBorder="1" applyAlignment="1" applyProtection="1">
      <alignment horizontal="center" vertical="center"/>
      <protection locked="0"/>
    </xf>
    <xf numFmtId="38" fontId="1" fillId="0" borderId="65" xfId="4" applyNumberFormat="1" applyFont="1" applyFill="1" applyBorder="1" applyAlignment="1" applyProtection="1">
      <alignment horizontal="center" vertical="center"/>
      <protection locked="0"/>
    </xf>
    <xf numFmtId="38" fontId="18" fillId="0" borderId="65" xfId="0" applyNumberFormat="1" applyFont="1" applyFill="1" applyBorder="1" applyAlignment="1" applyProtection="1">
      <alignment horizontal="center" vertical="center"/>
      <protection locked="0"/>
    </xf>
    <xf numFmtId="38" fontId="1" fillId="0" borderId="65" xfId="0" applyNumberFormat="1" applyFont="1" applyFill="1" applyBorder="1" applyAlignment="1" applyProtection="1">
      <alignment horizontal="center" vertical="center"/>
      <protection locked="0"/>
    </xf>
    <xf numFmtId="38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63" xfId="5" quotePrefix="1" applyFont="1" applyFill="1" applyBorder="1" applyAlignment="1" applyProtection="1">
      <alignment vertical="center"/>
      <protection locked="0"/>
    </xf>
    <xf numFmtId="38" fontId="1" fillId="0" borderId="64" xfId="0" quotePrefix="1" applyNumberFormat="1" applyFont="1" applyFill="1" applyBorder="1" applyAlignment="1" applyProtection="1">
      <alignment vertical="center"/>
      <protection locked="0"/>
    </xf>
    <xf numFmtId="44" fontId="1" fillId="3" borderId="65" xfId="5" applyFont="1" applyFill="1" applyBorder="1" applyAlignment="1" applyProtection="1">
      <alignment horizontal="center" vertical="center"/>
      <protection locked="0"/>
    </xf>
    <xf numFmtId="44" fontId="1" fillId="4" borderId="65" xfId="5" applyFont="1" applyFill="1" applyBorder="1" applyAlignment="1" applyProtection="1">
      <alignment horizontal="center" vertical="center"/>
      <protection locked="0"/>
    </xf>
    <xf numFmtId="38" fontId="1" fillId="0" borderId="63" xfId="0" quotePrefix="1" applyNumberFormat="1" applyFont="1" applyFill="1" applyBorder="1" applyAlignment="1" applyProtection="1">
      <alignment vertical="center"/>
      <protection locked="0"/>
    </xf>
    <xf numFmtId="38" fontId="1" fillId="0" borderId="66" xfId="0" quotePrefix="1" applyNumberFormat="1" applyFont="1" applyFill="1" applyBorder="1" applyAlignment="1" applyProtection="1">
      <alignment vertical="center"/>
      <protection locked="0"/>
    </xf>
    <xf numFmtId="38" fontId="15" fillId="0" borderId="67" xfId="0" applyNumberFormat="1" applyFont="1" applyFill="1" applyBorder="1" applyAlignment="1" applyProtection="1">
      <alignment horizontal="right" vertical="center" indent="1"/>
      <protection locked="0"/>
    </xf>
    <xf numFmtId="38" fontId="14" fillId="0" borderId="9" xfId="0" applyNumberFormat="1" applyFont="1" applyFill="1" applyBorder="1" applyAlignment="1" applyProtection="1">
      <alignment horizontal="center" vertical="center"/>
      <protection locked="0"/>
    </xf>
    <xf numFmtId="9" fontId="1" fillId="0" borderId="29" xfId="3" applyFont="1" applyFill="1" applyBorder="1" applyAlignment="1" applyProtection="1">
      <alignment horizontal="center" vertical="center" wrapText="1"/>
      <protection locked="0"/>
    </xf>
    <xf numFmtId="38" fontId="1" fillId="0" borderId="68" xfId="0" quotePrefix="1" applyNumberFormat="1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right" vertical="center" indent="1"/>
    </xf>
    <xf numFmtId="10" fontId="1" fillId="0" borderId="55" xfId="3" applyNumberFormat="1" applyFont="1" applyFill="1" applyBorder="1" applyAlignment="1" applyProtection="1">
      <alignment horizontal="center" vertical="center"/>
      <protection locked="0"/>
    </xf>
    <xf numFmtId="38" fontId="1" fillId="0" borderId="56" xfId="4" quotePrefix="1" applyNumberFormat="1" applyFont="1" applyFill="1" applyBorder="1" applyAlignment="1" applyProtection="1">
      <alignment vertical="center"/>
      <protection locked="0"/>
    </xf>
    <xf numFmtId="38" fontId="1" fillId="0" borderId="69" xfId="4" applyNumberFormat="1" applyFont="1" applyFill="1" applyBorder="1" applyAlignment="1" applyProtection="1">
      <alignment horizontal="center" vertical="center"/>
      <protection locked="0"/>
    </xf>
    <xf numFmtId="0" fontId="2" fillId="0" borderId="22" xfId="4" applyFont="1" applyBorder="1" applyAlignment="1">
      <alignment horizontal="right" vertical="center" indent="1"/>
    </xf>
    <xf numFmtId="0" fontId="16" fillId="0" borderId="37" xfId="4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indent="1"/>
    </xf>
    <xf numFmtId="0" fontId="21" fillId="0" borderId="9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right" vertical="center" indent="1"/>
    </xf>
    <xf numFmtId="0" fontId="2" fillId="0" borderId="72" xfId="0" applyFont="1" applyFill="1" applyBorder="1" applyAlignment="1">
      <alignment horizontal="right" vertical="center" indent="1"/>
    </xf>
    <xf numFmtId="0" fontId="2" fillId="0" borderId="45" xfId="0" applyFont="1" applyFill="1" applyBorder="1" applyAlignment="1">
      <alignment horizontal="right" vertical="center" indent="1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7" fillId="0" borderId="54" xfId="0" applyFont="1" applyBorder="1"/>
    <xf numFmtId="3" fontId="2" fillId="0" borderId="51" xfId="0" applyNumberFormat="1" applyFont="1" applyFill="1" applyBorder="1" applyAlignment="1" applyProtection="1">
      <alignment horizontal="center" vertical="center"/>
      <protection locked="0"/>
    </xf>
    <xf numFmtId="3" fontId="1" fillId="0" borderId="69" xfId="0" applyNumberFormat="1" applyFont="1" applyFill="1" applyBorder="1" applyAlignment="1" applyProtection="1">
      <alignment horizontal="center" vertical="center"/>
      <protection locked="0"/>
    </xf>
    <xf numFmtId="38" fontId="1" fillId="0" borderId="7" xfId="0" applyNumberFormat="1" applyFont="1" applyFill="1" applyBorder="1" applyAlignment="1" applyProtection="1">
      <alignment horizontal="center" vertical="center"/>
      <protection locked="0"/>
    </xf>
    <xf numFmtId="38" fontId="1" fillId="0" borderId="52" xfId="0" applyNumberFormat="1" applyFont="1" applyFill="1" applyBorder="1" applyAlignment="1" applyProtection="1">
      <alignment horizontal="center" vertical="center"/>
      <protection locked="0"/>
    </xf>
    <xf numFmtId="38" fontId="14" fillId="0" borderId="4" xfId="0" applyNumberFormat="1" applyFont="1" applyFill="1" applyBorder="1" applyAlignment="1" applyProtection="1">
      <alignment horizontal="center" vertical="center"/>
      <protection locked="0"/>
    </xf>
    <xf numFmtId="38" fontId="24" fillId="0" borderId="52" xfId="0" applyNumberFormat="1" applyFont="1" applyFill="1" applyBorder="1" applyAlignment="1" applyProtection="1">
      <alignment horizontal="center" vertical="center"/>
      <protection locked="0"/>
    </xf>
    <xf numFmtId="0" fontId="3" fillId="0" borderId="73" xfId="4" applyFont="1" applyBorder="1" applyAlignment="1">
      <alignment horizontal="center" vertical="center"/>
    </xf>
    <xf numFmtId="0" fontId="1" fillId="0" borderId="43" xfId="4" applyFont="1" applyFill="1" applyBorder="1" applyAlignment="1">
      <alignment vertical="center"/>
    </xf>
    <xf numFmtId="0" fontId="1" fillId="0" borderId="9" xfId="4" applyFont="1" applyFill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0" fontId="7" fillId="0" borderId="14" xfId="4" applyFont="1" applyBorder="1" applyAlignment="1">
      <alignment vertical="center"/>
    </xf>
    <xf numFmtId="0" fontId="2" fillId="0" borderId="43" xfId="4" applyFont="1" applyFill="1" applyBorder="1" applyAlignment="1">
      <alignment horizontal="left" vertical="center" indent="1"/>
    </xf>
    <xf numFmtId="0" fontId="2" fillId="0" borderId="9" xfId="4" applyFont="1" applyFill="1" applyBorder="1" applyAlignment="1">
      <alignment horizontal="left" vertical="center" indent="1"/>
    </xf>
    <xf numFmtId="0" fontId="2" fillId="0" borderId="45" xfId="4" applyFont="1" applyFill="1" applyBorder="1" applyAlignment="1">
      <alignment horizontal="left" vertical="center" indent="1"/>
    </xf>
    <xf numFmtId="3" fontId="1" fillId="0" borderId="55" xfId="4" applyNumberFormat="1" applyFont="1" applyFill="1" applyBorder="1" applyAlignment="1" applyProtection="1">
      <alignment horizontal="center" vertical="center"/>
      <protection locked="0"/>
    </xf>
    <xf numFmtId="38" fontId="1" fillId="0" borderId="74" xfId="4" quotePrefix="1" applyNumberFormat="1" applyFont="1" applyFill="1" applyBorder="1" applyAlignment="1" applyProtection="1">
      <alignment vertical="center"/>
      <protection locked="0"/>
    </xf>
    <xf numFmtId="38" fontId="1" fillId="0" borderId="74" xfId="4" quotePrefix="1" applyNumberFormat="1" applyFont="1" applyFill="1" applyBorder="1" applyAlignment="1" applyProtection="1">
      <alignment horizontal="center" vertical="center"/>
      <protection locked="0"/>
    </xf>
    <xf numFmtId="3" fontId="1" fillId="0" borderId="27" xfId="4" applyNumberFormat="1" applyBorder="1" applyAlignment="1" applyProtection="1">
      <alignment horizontal="center" vertical="center"/>
      <protection locked="0"/>
    </xf>
    <xf numFmtId="3" fontId="1" fillId="0" borderId="26" xfId="4" applyNumberFormat="1" applyBorder="1" applyAlignment="1" applyProtection="1">
      <alignment horizontal="center" vertical="center"/>
      <protection locked="0"/>
    </xf>
    <xf numFmtId="3" fontId="1" fillId="0" borderId="28" xfId="4" applyNumberFormat="1" applyBorder="1" applyAlignment="1" applyProtection="1">
      <alignment horizontal="center" vertical="center"/>
      <protection locked="0"/>
    </xf>
    <xf numFmtId="38" fontId="1" fillId="0" borderId="44" xfId="4" applyNumberFormat="1" applyBorder="1" applyAlignment="1" applyProtection="1">
      <alignment horizontal="center" vertical="center"/>
      <protection locked="0"/>
    </xf>
    <xf numFmtId="166" fontId="1" fillId="0" borderId="29" xfId="4" applyNumberFormat="1" applyBorder="1" applyAlignment="1" applyProtection="1">
      <alignment horizontal="center" vertical="center"/>
      <protection locked="0"/>
    </xf>
    <xf numFmtId="38" fontId="1" fillId="0" borderId="11" xfId="4" applyNumberFormat="1" applyBorder="1" applyAlignment="1" applyProtection="1">
      <alignment horizontal="center" vertical="center"/>
      <protection locked="0"/>
    </xf>
    <xf numFmtId="38" fontId="14" fillId="0" borderId="10" xfId="4" applyNumberFormat="1" applyFont="1" applyBorder="1" applyAlignment="1" applyProtection="1">
      <alignment horizontal="center" vertical="center"/>
      <protection locked="0"/>
    </xf>
    <xf numFmtId="9" fontId="1" fillId="0" borderId="29" xfId="4" applyNumberFormat="1" applyBorder="1" applyAlignment="1" applyProtection="1">
      <alignment horizontal="center" vertical="center"/>
      <protection locked="0"/>
    </xf>
    <xf numFmtId="3" fontId="1" fillId="0" borderId="29" xfId="4" applyNumberFormat="1" applyBorder="1" applyAlignment="1" applyProtection="1">
      <alignment horizontal="center" vertical="center"/>
      <protection locked="0"/>
    </xf>
    <xf numFmtId="38" fontId="14" fillId="0" borderId="11" xfId="4" applyNumberFormat="1" applyFont="1" applyBorder="1" applyAlignment="1" applyProtection="1">
      <alignment horizontal="center" vertical="center"/>
      <protection locked="0"/>
    </xf>
    <xf numFmtId="38" fontId="14" fillId="0" borderId="9" xfId="4" applyNumberFormat="1" applyFont="1" applyBorder="1" applyAlignment="1" applyProtection="1">
      <alignment horizontal="center" vertical="center"/>
      <protection locked="0"/>
    </xf>
    <xf numFmtId="3" fontId="1" fillId="0" borderId="33" xfId="4" applyNumberFormat="1" applyBorder="1" applyAlignment="1" applyProtection="1">
      <alignment horizontal="center" vertical="center"/>
      <protection locked="0"/>
    </xf>
    <xf numFmtId="38" fontId="1" fillId="0" borderId="50" xfId="4" quotePrefix="1" applyNumberFormat="1" applyBorder="1" applyAlignment="1">
      <alignment horizontal="center" vertical="center"/>
    </xf>
    <xf numFmtId="3" fontId="1" fillId="0" borderId="51" xfId="4" applyNumberFormat="1" applyBorder="1" applyAlignment="1" applyProtection="1">
      <alignment horizontal="center" vertical="center"/>
      <protection locked="0"/>
    </xf>
    <xf numFmtId="38" fontId="1" fillId="0" borderId="52" xfId="4" quotePrefix="1" applyNumberFormat="1" applyBorder="1" applyAlignment="1">
      <alignment horizontal="center" vertical="center"/>
    </xf>
    <xf numFmtId="3" fontId="1" fillId="0" borderId="32" xfId="4" applyNumberFormat="1" applyBorder="1" applyAlignment="1" applyProtection="1">
      <alignment horizontal="center" vertical="center"/>
      <protection locked="0"/>
    </xf>
    <xf numFmtId="38" fontId="1" fillId="0" borderId="7" xfId="4" quotePrefix="1" applyNumberFormat="1" applyBorder="1" applyAlignment="1" applyProtection="1">
      <alignment vertical="center"/>
      <protection locked="0"/>
    </xf>
    <xf numFmtId="38" fontId="1" fillId="0" borderId="11" xfId="4" applyNumberFormat="1" applyFill="1" applyBorder="1" applyAlignment="1" applyProtection="1">
      <alignment horizontal="center" vertical="center"/>
      <protection locked="0"/>
    </xf>
    <xf numFmtId="38" fontId="1" fillId="0" borderId="10" xfId="4" applyNumberFormat="1" applyFill="1" applyBorder="1" applyAlignment="1" applyProtection="1">
      <alignment horizontal="center" vertical="center"/>
      <protection locked="0"/>
    </xf>
    <xf numFmtId="0" fontId="10" fillId="0" borderId="0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3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 applyProtection="1">
      <alignment horizontal="center" vertical="center" wrapText="1"/>
      <protection locked="0"/>
    </xf>
    <xf numFmtId="0" fontId="2" fillId="0" borderId="16" xfId="4" applyFont="1" applyFill="1" applyBorder="1" applyAlignment="1" applyProtection="1">
      <alignment horizontal="center" vertical="center"/>
      <protection locked="0"/>
    </xf>
    <xf numFmtId="0" fontId="1" fillId="0" borderId="14" xfId="4" applyFont="1" applyFill="1" applyBorder="1" applyAlignment="1" applyProtection="1">
      <alignment horizontal="center" vertical="center" wrapText="1"/>
      <protection locked="0"/>
    </xf>
    <xf numFmtId="0" fontId="1" fillId="0" borderId="16" xfId="4" applyFont="1" applyFill="1" applyBorder="1" applyAlignment="1" applyProtection="1">
      <alignment horizontal="center" vertical="center"/>
      <protection locked="0"/>
    </xf>
    <xf numFmtId="0" fontId="20" fillId="0" borderId="9" xfId="4" applyFont="1" applyFill="1" applyBorder="1" applyAlignment="1" applyProtection="1">
      <alignment horizontal="center" vertical="center"/>
      <protection locked="0"/>
    </xf>
    <xf numFmtId="0" fontId="20" fillId="0" borderId="11" xfId="4" applyFont="1" applyFill="1" applyBorder="1" applyAlignment="1" applyProtection="1">
      <alignment horizontal="center" vertical="center"/>
      <protection locked="0"/>
    </xf>
    <xf numFmtId="0" fontId="2" fillId="0" borderId="6" xfId="4" applyFont="1" applyFill="1" applyBorder="1" applyAlignment="1" applyProtection="1">
      <alignment horizontal="center" vertical="center"/>
      <protection locked="0"/>
    </xf>
    <xf numFmtId="0" fontId="2" fillId="0" borderId="8" xfId="4" applyFont="1" applyFill="1" applyBorder="1" applyAlignment="1" applyProtection="1">
      <alignment horizontal="center" vertical="center"/>
      <protection locked="0"/>
    </xf>
    <xf numFmtId="0" fontId="2" fillId="0" borderId="6" xfId="4" applyFont="1" applyFill="1" applyBorder="1" applyAlignment="1" applyProtection="1">
      <alignment horizontal="center" vertical="center" wrapText="1"/>
      <protection locked="0"/>
    </xf>
    <xf numFmtId="0" fontId="2" fillId="0" borderId="8" xfId="4" applyFont="1" applyFill="1" applyBorder="1" applyAlignment="1" applyProtection="1">
      <alignment horizontal="center" vertical="center" wrapText="1"/>
      <protection locked="0"/>
    </xf>
    <xf numFmtId="0" fontId="2" fillId="0" borderId="9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1" fillId="0" borderId="15" xfId="4" applyFont="1" applyFill="1" applyBorder="1" applyAlignment="1" applyProtection="1">
      <alignment horizontal="center" vertical="center" wrapText="1"/>
      <protection locked="0"/>
    </xf>
    <xf numFmtId="0" fontId="1" fillId="0" borderId="15" xfId="4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>
      <alignment horizontal="center" wrapText="1"/>
    </xf>
    <xf numFmtId="0" fontId="1" fillId="7" borderId="14" xfId="4" applyFill="1" applyBorder="1" applyAlignment="1" applyProtection="1">
      <alignment horizontal="center" vertical="center" wrapText="1"/>
      <protection locked="0"/>
    </xf>
    <xf numFmtId="0" fontId="1" fillId="7" borderId="16" xfId="4" applyFill="1" applyBorder="1" applyAlignment="1" applyProtection="1">
      <alignment horizontal="center" vertical="center"/>
      <protection locked="0"/>
    </xf>
    <xf numFmtId="0" fontId="1" fillId="0" borderId="9" xfId="4" applyFont="1" applyFill="1" applyBorder="1" applyAlignment="1" applyProtection="1">
      <alignment horizontal="center" vertical="center"/>
      <protection locked="0"/>
    </xf>
    <xf numFmtId="0" fontId="1" fillId="0" borderId="11" xfId="4" applyFont="1" applyFill="1" applyBorder="1" applyAlignment="1" applyProtection="1">
      <alignment horizontal="center" vertical="center"/>
      <protection locked="0"/>
    </xf>
    <xf numFmtId="0" fontId="13" fillId="0" borderId="4" xfId="4" applyFont="1" applyBorder="1" applyAlignment="1">
      <alignment horizontal="center"/>
    </xf>
    <xf numFmtId="0" fontId="2" fillId="0" borderId="6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0" fillId="0" borderId="9" xfId="4" applyFont="1" applyBorder="1" applyAlignment="1" applyProtection="1">
      <alignment horizontal="center" vertical="center"/>
      <protection locked="0"/>
    </xf>
    <xf numFmtId="0" fontId="20" fillId="0" borderId="11" xfId="4" applyFont="1" applyBorder="1" applyAlignment="1" applyProtection="1">
      <alignment horizontal="center" vertical="center"/>
      <protection locked="0"/>
    </xf>
    <xf numFmtId="0" fontId="1" fillId="0" borderId="9" xfId="4" applyBorder="1" applyAlignment="1" applyProtection="1">
      <alignment horizontal="center" vertical="center"/>
      <protection locked="0"/>
    </xf>
    <xf numFmtId="0" fontId="1" fillId="0" borderId="11" xfId="4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5" borderId="0" xfId="4" applyFont="1" applyFill="1" applyBorder="1" applyAlignment="1">
      <alignment horizontal="center" wrapText="1"/>
    </xf>
    <xf numFmtId="0" fontId="10" fillId="5" borderId="0" xfId="4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1" fillId="0" borderId="43" xfId="4" applyFont="1" applyFill="1" applyBorder="1" applyAlignment="1" applyProtection="1">
      <alignment horizontal="center" vertical="center"/>
      <protection locked="0"/>
    </xf>
    <xf numFmtId="0" fontId="1" fillId="0" borderId="44" xfId="4" applyFont="1" applyFill="1" applyBorder="1" applyAlignment="1" applyProtection="1">
      <alignment horizontal="center" vertical="center"/>
      <protection locked="0"/>
    </xf>
    <xf numFmtId="3" fontId="1" fillId="6" borderId="6" xfId="4" applyNumberFormat="1" applyFont="1" applyFill="1" applyBorder="1" applyAlignment="1" applyProtection="1">
      <alignment horizontal="center" vertical="center"/>
      <protection locked="0"/>
    </xf>
    <xf numFmtId="3" fontId="1" fillId="6" borderId="8" xfId="4" applyNumberFormat="1" applyFont="1" applyFill="1" applyBorder="1" applyAlignment="1" applyProtection="1">
      <alignment horizontal="center" vertical="center"/>
      <protection locked="0"/>
    </xf>
    <xf numFmtId="44" fontId="2" fillId="2" borderId="14" xfId="5" applyFont="1" applyFill="1" applyBorder="1" applyAlignment="1" applyProtection="1">
      <alignment horizontal="center" vertical="center" wrapText="1"/>
      <protection locked="0"/>
    </xf>
    <xf numFmtId="44" fontId="2" fillId="2" borderId="16" xfId="5" applyFont="1" applyFill="1" applyBorder="1" applyAlignment="1" applyProtection="1">
      <alignment horizontal="center" vertical="center"/>
      <protection locked="0"/>
    </xf>
    <xf numFmtId="10" fontId="14" fillId="0" borderId="45" xfId="3" applyNumberFormat="1" applyFont="1" applyFill="1" applyBorder="1" applyAlignment="1" applyProtection="1">
      <alignment horizontal="center" vertical="center"/>
      <protection locked="0"/>
    </xf>
    <xf numFmtId="10" fontId="14" fillId="0" borderId="46" xfId="3" applyNumberFormat="1" applyFont="1" applyFill="1" applyBorder="1" applyAlignment="1" applyProtection="1">
      <alignment horizontal="center" vertical="center"/>
      <protection locked="0"/>
    </xf>
    <xf numFmtId="44" fontId="1" fillId="6" borderId="70" xfId="5" applyFont="1" applyFill="1" applyBorder="1" applyAlignment="1" applyProtection="1">
      <alignment horizontal="center" vertical="center"/>
      <protection locked="0"/>
    </xf>
    <xf numFmtId="44" fontId="1" fillId="6" borderId="71" xfId="5" applyFont="1" applyFill="1" applyBorder="1" applyAlignment="1" applyProtection="1">
      <alignment horizontal="center" vertical="center"/>
      <protection locked="0"/>
    </xf>
    <xf numFmtId="10" fontId="14" fillId="0" borderId="53" xfId="3" applyNumberFormat="1" applyFont="1" applyFill="1" applyBorder="1" applyAlignment="1" applyProtection="1">
      <alignment horizontal="center" vertical="center"/>
      <protection locked="0"/>
    </xf>
    <xf numFmtId="10" fontId="14" fillId="0" borderId="50" xfId="3" applyNumberFormat="1" applyFont="1" applyFill="1" applyBorder="1" applyAlignment="1" applyProtection="1">
      <alignment horizontal="center" vertical="center"/>
      <protection locked="0"/>
    </xf>
    <xf numFmtId="10" fontId="14" fillId="0" borderId="9" xfId="3" applyNumberFormat="1" applyFont="1" applyFill="1" applyBorder="1" applyAlignment="1" applyProtection="1">
      <alignment horizontal="center" vertical="center"/>
      <protection locked="0"/>
    </xf>
    <xf numFmtId="10" fontId="14" fillId="0" borderId="11" xfId="3" applyNumberFormat="1" applyFont="1" applyFill="1" applyBorder="1" applyAlignment="1" applyProtection="1">
      <alignment horizontal="center" vertical="center"/>
      <protection locked="0"/>
    </xf>
  </cellXfs>
  <cellStyles count="6">
    <cellStyle name="Comma 2" xfId="1" xr:uid="{00000000-0005-0000-0000-000000000000}"/>
    <cellStyle name="Currency" xfId="5" builtinId="4"/>
    <cellStyle name="Normal" xfId="0" builtinId="0"/>
    <cellStyle name="Normal 2" xfId="2" xr:uid="{00000000-0005-0000-0000-000002000000}"/>
    <cellStyle name="Normal 3" xfId="4" xr:uid="{68554B4D-16F6-44B9-9C9F-D506B12EEAFD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144218</xdr:colOff>
      <xdr:row>1</xdr:row>
      <xdr:rowOff>43781</xdr:rowOff>
    </xdr:from>
    <xdr:ext cx="2812115" cy="427643"/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FA3700C1-C95A-4C27-B029-D1A3026A6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453" y="223075"/>
          <a:ext cx="2812115" cy="427643"/>
        </a:xfrm>
        <a:prstGeom prst="rect">
          <a:avLst/>
        </a:prstGeom>
        <a:noFill/>
      </xdr:spPr>
    </xdr:pic>
    <xdr:clientData/>
  </xdr:one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DE66A36-080F-4CA8-B34C-C00D1D238AF4}"/>
            </a:ext>
          </a:extLst>
        </xdr:cNvPr>
        <xdr:cNvSpPr>
          <a:spLocks noChangeArrowheads="1"/>
        </xdr:cNvSpPr>
      </xdr:nvSpPr>
      <xdr:spPr bwMode="auto">
        <a:xfrm>
          <a:off x="94130" y="115421"/>
          <a:ext cx="511886" cy="44843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1491129</xdr:colOff>
      <xdr:row>38</xdr:row>
      <xdr:rowOff>150719</xdr:rowOff>
    </xdr:from>
    <xdr:to>
      <xdr:col>1</xdr:col>
      <xdr:colOff>2181992</xdr:colOff>
      <xdr:row>40</xdr:row>
      <xdr:rowOff>27826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81F636D-040D-4A2E-B600-4699CE2B6477}"/>
            </a:ext>
          </a:extLst>
        </xdr:cNvPr>
        <xdr:cNvSpPr>
          <a:spLocks noChangeArrowheads="1"/>
        </xdr:cNvSpPr>
      </xdr:nvSpPr>
      <xdr:spPr bwMode="auto">
        <a:xfrm>
          <a:off x="2288988" y="9805707"/>
          <a:ext cx="690863" cy="316378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923141</xdr:colOff>
      <xdr:row>38</xdr:row>
      <xdr:rowOff>166296</xdr:rowOff>
    </xdr:from>
    <xdr:to>
      <xdr:col>1</xdr:col>
      <xdr:colOff>1798894</xdr:colOff>
      <xdr:row>40</xdr:row>
      <xdr:rowOff>30475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B163B8E-CCB5-429B-9C75-FD6A2C73912F}"/>
            </a:ext>
          </a:extLst>
        </xdr:cNvPr>
        <xdr:cNvSpPr>
          <a:spLocks noChangeArrowheads="1"/>
        </xdr:cNvSpPr>
      </xdr:nvSpPr>
      <xdr:spPr bwMode="auto">
        <a:xfrm>
          <a:off x="1721000" y="9821284"/>
          <a:ext cx="875753" cy="303450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448235</xdr:colOff>
      <xdr:row>38</xdr:row>
      <xdr:rowOff>161774</xdr:rowOff>
    </xdr:from>
    <xdr:to>
      <xdr:col>1</xdr:col>
      <xdr:colOff>1169304</xdr:colOff>
      <xdr:row>40</xdr:row>
      <xdr:rowOff>15260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1D0B0B9-7659-40BD-B04D-E7D167EA787F}"/>
            </a:ext>
          </a:extLst>
        </xdr:cNvPr>
        <xdr:cNvSpPr>
          <a:spLocks noChangeArrowheads="1"/>
        </xdr:cNvSpPr>
      </xdr:nvSpPr>
      <xdr:spPr bwMode="auto">
        <a:xfrm>
          <a:off x="1246094" y="9816762"/>
          <a:ext cx="721069" cy="2927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26300</xdr:rowOff>
    </xdr:from>
    <xdr:to>
      <xdr:col>1</xdr:col>
      <xdr:colOff>2897839</xdr:colOff>
      <xdr:row>2</xdr:row>
      <xdr:rowOff>193593</xdr:rowOff>
    </xdr:to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901F2FE1-3DDA-4A44-A42F-3CB310ABF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79" y="193940"/>
          <a:ext cx="2810210" cy="43526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E304AF79-B82E-4507-9756-20A9DA3F7CCF}"/>
            </a:ext>
          </a:extLst>
        </xdr:cNvPr>
        <xdr:cNvSpPr>
          <a:spLocks noChangeArrowheads="1"/>
        </xdr:cNvSpPr>
      </xdr:nvSpPr>
      <xdr:spPr bwMode="auto">
        <a:xfrm>
          <a:off x="97940" y="115421"/>
          <a:ext cx="612851" cy="8751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823708</xdr:colOff>
      <xdr:row>84</xdr:row>
      <xdr:rowOff>8096</xdr:rowOff>
    </xdr:from>
    <xdr:to>
      <xdr:col>1</xdr:col>
      <xdr:colOff>2198640</xdr:colOff>
      <xdr:row>85</xdr:row>
      <xdr:rowOff>176609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9C3C6F9-4622-4EA2-B00E-4FC052A49B70}"/>
            </a:ext>
          </a:extLst>
        </xdr:cNvPr>
        <xdr:cNvSpPr>
          <a:spLocks noChangeArrowheads="1"/>
        </xdr:cNvSpPr>
      </xdr:nvSpPr>
      <xdr:spPr bwMode="auto">
        <a:xfrm>
          <a:off x="1623808" y="19042856"/>
          <a:ext cx="1374932" cy="351393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100964</xdr:colOff>
      <xdr:row>1</xdr:row>
      <xdr:rowOff>26300</xdr:rowOff>
    </xdr:from>
    <xdr:to>
      <xdr:col>1</xdr:col>
      <xdr:colOff>2899744</xdr:colOff>
      <xdr:row>2</xdr:row>
      <xdr:rowOff>193593</xdr:rowOff>
    </xdr:to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5156E720-F59D-428E-8E82-82343C68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4" y="201560"/>
          <a:ext cx="2812115" cy="41113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CA07F96A-AFA1-486A-9751-27549105B4BA}"/>
            </a:ext>
          </a:extLst>
        </xdr:cNvPr>
        <xdr:cNvSpPr>
          <a:spLocks noChangeArrowheads="1"/>
        </xdr:cNvSpPr>
      </xdr:nvSpPr>
      <xdr:spPr bwMode="auto">
        <a:xfrm>
          <a:off x="97940" y="115421"/>
          <a:ext cx="612851" cy="8751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382654</xdr:colOff>
      <xdr:row>48</xdr:row>
      <xdr:rowOff>206557</xdr:rowOff>
    </xdr:from>
    <xdr:to>
      <xdr:col>1</xdr:col>
      <xdr:colOff>1765297</xdr:colOff>
      <xdr:row>49</xdr:row>
      <xdr:rowOff>245734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B35FE0F-311F-4C39-B568-0C591C64879F}"/>
            </a:ext>
          </a:extLst>
        </xdr:cNvPr>
        <xdr:cNvSpPr>
          <a:spLocks noChangeArrowheads="1"/>
        </xdr:cNvSpPr>
      </xdr:nvSpPr>
      <xdr:spPr bwMode="auto">
        <a:xfrm>
          <a:off x="1188197" y="12616271"/>
          <a:ext cx="1382643" cy="300434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26300</xdr:rowOff>
    </xdr:from>
    <xdr:to>
      <xdr:col>1</xdr:col>
      <xdr:colOff>2897839</xdr:colOff>
      <xdr:row>2</xdr:row>
      <xdr:rowOff>193593</xdr:rowOff>
    </xdr:to>
    <xdr:pic>
      <xdr:nvPicPr>
        <xdr:cNvPr id="6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4" y="207275"/>
          <a:ext cx="2812115" cy="427643"/>
        </a:xfrm>
        <a:prstGeom prst="rect">
          <a:avLst/>
        </a:prstGeom>
        <a:noFill/>
      </xdr:spPr>
    </xdr:pic>
    <xdr:clientData/>
  </xdr:two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CDB4BF7F-22FA-4A10-842A-BEA3E2FD3E20}"/>
            </a:ext>
          </a:extLst>
        </xdr:cNvPr>
        <xdr:cNvSpPr>
          <a:spLocks noChangeArrowheads="1"/>
        </xdr:cNvSpPr>
      </xdr:nvSpPr>
      <xdr:spPr bwMode="auto">
        <a:xfrm>
          <a:off x="94130" y="115421"/>
          <a:ext cx="618566" cy="621792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1991623</xdr:colOff>
      <xdr:row>48</xdr:row>
      <xdr:rowOff>3026</xdr:rowOff>
    </xdr:from>
    <xdr:to>
      <xdr:col>1</xdr:col>
      <xdr:colOff>2715523</xdr:colOff>
      <xdr:row>49</xdr:row>
      <xdr:rowOff>62753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96AED373-163D-4BC8-96E7-C092801E859B}"/>
            </a:ext>
          </a:extLst>
        </xdr:cNvPr>
        <xdr:cNvSpPr>
          <a:spLocks noChangeArrowheads="1"/>
        </xdr:cNvSpPr>
      </xdr:nvSpPr>
      <xdr:spPr bwMode="auto">
        <a:xfrm>
          <a:off x="2789482" y="12033661"/>
          <a:ext cx="723900" cy="239021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1267834</xdr:colOff>
      <xdr:row>47</xdr:row>
      <xdr:rowOff>152400</xdr:rowOff>
    </xdr:from>
    <xdr:to>
      <xdr:col>1</xdr:col>
      <xdr:colOff>1927412</xdr:colOff>
      <xdr:row>49</xdr:row>
      <xdr:rowOff>57598</xdr:rowOff>
    </xdr:to>
    <xdr:sp macro="" textlink="">
      <xdr:nvSpPr>
        <xdr:cNvPr id="19" name="Oval 4">
          <a:extLst>
            <a:ext uri="{FF2B5EF4-FFF2-40B4-BE49-F238E27FC236}">
              <a16:creationId xmlns:a16="http://schemas.microsoft.com/office/drawing/2014/main" id="{B370FEB9-2D57-4556-A76E-E78B5FAA9293}"/>
            </a:ext>
          </a:extLst>
        </xdr:cNvPr>
        <xdr:cNvSpPr>
          <a:spLocks noChangeArrowheads="1"/>
        </xdr:cNvSpPr>
      </xdr:nvSpPr>
      <xdr:spPr bwMode="auto">
        <a:xfrm>
          <a:off x="2065693" y="12003741"/>
          <a:ext cx="659578" cy="263786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144218</xdr:colOff>
      <xdr:row>1</xdr:row>
      <xdr:rowOff>43781</xdr:rowOff>
    </xdr:from>
    <xdr:ext cx="2812115" cy="427643"/>
    <xdr:pic>
      <xdr:nvPicPr>
        <xdr:cNvPr id="2" name="Picture 1" descr="http://henselphelps.net/Corporate/Resources/BrandCenter/Shared%20Documents/Hensel%20Phelps%20Plan%20Build%20Manage%20LOGO%20PNG.png">
          <a:extLst>
            <a:ext uri="{FF2B5EF4-FFF2-40B4-BE49-F238E27FC236}">
              <a16:creationId xmlns:a16="http://schemas.microsoft.com/office/drawing/2014/main" id="{0C885914-5434-49B8-922D-CC64A166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0988" y="220311"/>
          <a:ext cx="2812115" cy="427643"/>
        </a:xfrm>
        <a:prstGeom prst="rect">
          <a:avLst/>
        </a:prstGeom>
        <a:noFill/>
      </xdr:spPr>
    </xdr:pic>
    <xdr:clientData/>
  </xdr:oneCellAnchor>
  <xdr:twoCellAnchor>
    <xdr:from>
      <xdr:col>0</xdr:col>
      <xdr:colOff>94130</xdr:colOff>
      <xdr:row>0</xdr:row>
      <xdr:rowOff>115421</xdr:rowOff>
    </xdr:from>
    <xdr:to>
      <xdr:col>0</xdr:col>
      <xdr:colOff>712696</xdr:colOff>
      <xdr:row>3</xdr:row>
      <xdr:rowOff>60938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7873B674-8245-4689-A8CF-53C163FDC386}"/>
            </a:ext>
          </a:extLst>
        </xdr:cNvPr>
        <xdr:cNvSpPr>
          <a:spLocks noChangeArrowheads="1"/>
        </xdr:cNvSpPr>
      </xdr:nvSpPr>
      <xdr:spPr bwMode="auto">
        <a:xfrm>
          <a:off x="91590" y="115421"/>
          <a:ext cx="622376" cy="1014857"/>
        </a:xfrm>
        <a:prstGeom prst="ellipse">
          <a:avLst/>
        </a:prstGeom>
        <a:solidFill>
          <a:srgbClr val="FF0000">
            <a:alpha val="0"/>
          </a:srgbClr>
        </a:solidFill>
        <a:ln w="19050">
          <a:solidFill>
            <a:schemeClr val="tx1"/>
          </a:solidFill>
          <a:round/>
          <a:headEnd/>
          <a:tailEnd/>
        </a:ln>
      </xdr:spPr>
      <xdr:txBody>
        <a:bodyPr anchor="ctr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19799999" lon="19439998" rev="0"/>
          </a:camera>
          <a:lightRig rig="legacyNormal2" dir="t"/>
        </a:scene3d>
        <a:sp3d extrusionH="354000" prstMaterial="legacyMatte">
          <a:bevelT w="13500" h="13500" prst="angle"/>
          <a:bevelB w="13500" h="13500" prst="angle"/>
          <a:extrusionClr>
            <a:srgbClr val="939676"/>
          </a:extrusionClr>
        </a:sp3d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scene3d>
          <a:camera prst="legacyPerspectiveFront">
            <a:rot lat="19799999" lon="19439998" rev="0"/>
          </a:camera>
          <a:lightRig rig="legacyNormal2" dir="t"/>
        </a:scene3d>
        <a:sp3d extrusionH="354000" prstMaterial="legacyMatte">
          <a:bevelT w="13500" h="13500" prst="angle"/>
          <a:bevelB w="13500" h="13500" prst="angle"/>
          <a:extrusionClr>
            <a:srgbClr val="939676"/>
          </a:extrusionClr>
        </a:sp3d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318F-02B7-4946-8193-F25204BD7425}">
  <sheetPr>
    <pageSetUpPr fitToPage="1"/>
  </sheetPr>
  <dimension ref="A2:S43"/>
  <sheetViews>
    <sheetView showGridLines="0" tabSelected="1" zoomScaleNormal="100" workbookViewId="0">
      <pane xSplit="2" ySplit="9" topLeftCell="C10" activePane="bottomRight" state="frozen"/>
      <selection pane="topRight" activeCell="F1" sqref="F1"/>
      <selection pane="bottomLeft" activeCell="A10" sqref="A10"/>
      <selection pane="bottomRight" activeCell="B7" sqref="B7"/>
    </sheetView>
  </sheetViews>
  <sheetFormatPr defaultColWidth="8.85546875" defaultRowHeight="14.25" x14ac:dyDescent="0.2"/>
  <cols>
    <col min="1" max="1" width="12" style="71" customWidth="1"/>
    <col min="2" max="2" width="63.7109375" style="71" customWidth="1"/>
    <col min="3" max="3" width="9.7109375" style="71" bestFit="1" customWidth="1"/>
    <col min="4" max="4" width="26.7109375" style="73" customWidth="1"/>
    <col min="5" max="5" width="8.5703125" style="71" customWidth="1"/>
    <col min="6" max="6" width="16.5703125" style="71" customWidth="1"/>
    <col min="7" max="7" width="9.28515625" style="71" customWidth="1"/>
    <col min="8" max="8" width="17.7109375" style="72" customWidth="1"/>
    <col min="9" max="9" width="10.5703125" style="71" customWidth="1"/>
    <col min="10" max="10" width="16.5703125" style="72" customWidth="1"/>
    <col min="11" max="11" width="8.5703125" style="71" customWidth="1"/>
    <col min="12" max="12" width="16.5703125" style="71" customWidth="1"/>
    <col min="13" max="13" width="8.5703125" style="71" customWidth="1"/>
    <col min="14" max="14" width="16.5703125" style="71" customWidth="1"/>
    <col min="15" max="15" width="8.5703125" style="71" customWidth="1"/>
    <col min="16" max="16" width="16.5703125" style="71" customWidth="1"/>
    <col min="17" max="17" width="8.5703125" style="71" customWidth="1"/>
    <col min="18" max="18" width="16.5703125" style="71" customWidth="1"/>
    <col min="19" max="19" width="8.85546875" style="71"/>
    <col min="20" max="20" width="18.28515625" style="71" customWidth="1"/>
    <col min="21" max="16384" width="8.85546875" style="71"/>
  </cols>
  <sheetData>
    <row r="2" spans="1:17" ht="19.5" customHeight="1" x14ac:dyDescent="0.2">
      <c r="C2" s="348" t="s">
        <v>4</v>
      </c>
      <c r="D2" s="348"/>
      <c r="E2" s="348"/>
      <c r="F2" s="330" t="s">
        <v>45</v>
      </c>
      <c r="G2" s="330"/>
      <c r="H2" s="330"/>
      <c r="I2" s="330"/>
      <c r="J2" s="330"/>
      <c r="K2" s="135"/>
      <c r="L2" s="135"/>
      <c r="M2" s="135"/>
      <c r="N2" s="135"/>
      <c r="O2" s="135"/>
      <c r="P2" s="135"/>
      <c r="Q2" s="134"/>
    </row>
    <row r="3" spans="1:17" ht="51" customHeight="1" thickBot="1" x14ac:dyDescent="0.25">
      <c r="C3" s="348"/>
      <c r="D3" s="348"/>
      <c r="E3" s="348"/>
      <c r="F3" s="331"/>
      <c r="G3" s="331"/>
      <c r="H3" s="331"/>
      <c r="I3" s="331"/>
      <c r="J3" s="331"/>
      <c r="K3" s="136"/>
      <c r="L3" s="136"/>
      <c r="M3" s="134"/>
      <c r="N3" s="134"/>
      <c r="O3" s="134"/>
      <c r="P3" s="134"/>
      <c r="Q3" s="134"/>
    </row>
    <row r="4" spans="1:17" ht="15.75" thickTop="1" thickBot="1" x14ac:dyDescent="0.25">
      <c r="F4" s="133"/>
      <c r="G4" s="132"/>
      <c r="H4" s="131"/>
      <c r="J4" s="131"/>
      <c r="K4" s="353"/>
      <c r="L4" s="353"/>
    </row>
    <row r="5" spans="1:17" ht="30" customHeight="1" x14ac:dyDescent="0.2">
      <c r="A5" s="130" t="s">
        <v>2</v>
      </c>
      <c r="B5" s="129"/>
      <c r="C5" s="340"/>
      <c r="D5" s="341"/>
      <c r="E5" s="342" t="s">
        <v>31</v>
      </c>
      <c r="F5" s="343"/>
      <c r="G5" s="340" t="s">
        <v>34</v>
      </c>
      <c r="H5" s="341"/>
      <c r="I5" s="340" t="s">
        <v>51</v>
      </c>
      <c r="J5" s="341"/>
      <c r="K5" s="354" t="s">
        <v>8</v>
      </c>
      <c r="L5" s="355"/>
    </row>
    <row r="6" spans="1:17" ht="18" customHeight="1" x14ac:dyDescent="0.2">
      <c r="A6" s="128"/>
      <c r="B6" s="127" t="s">
        <v>225</v>
      </c>
      <c r="C6" s="344" t="s">
        <v>185</v>
      </c>
      <c r="D6" s="345"/>
      <c r="E6" s="338" t="s">
        <v>16</v>
      </c>
      <c r="F6" s="339"/>
      <c r="G6" s="338" t="s">
        <v>17</v>
      </c>
      <c r="H6" s="339"/>
      <c r="I6" s="338" t="s">
        <v>18</v>
      </c>
      <c r="J6" s="339"/>
      <c r="K6" s="356"/>
      <c r="L6" s="357"/>
    </row>
    <row r="7" spans="1:17" ht="18" customHeight="1" x14ac:dyDescent="0.2">
      <c r="A7" s="128"/>
      <c r="B7" s="127" t="s">
        <v>30</v>
      </c>
      <c r="C7" s="332"/>
      <c r="D7" s="333"/>
      <c r="E7" s="351" t="s">
        <v>32</v>
      </c>
      <c r="F7" s="352"/>
      <c r="G7" s="351" t="s">
        <v>35</v>
      </c>
      <c r="H7" s="352"/>
      <c r="I7" s="351" t="s">
        <v>52</v>
      </c>
      <c r="J7" s="352"/>
      <c r="K7" s="358" t="s">
        <v>223</v>
      </c>
      <c r="L7" s="359"/>
    </row>
    <row r="8" spans="1:17" ht="18" customHeight="1" thickBot="1" x14ac:dyDescent="0.25">
      <c r="A8" s="126"/>
      <c r="B8" s="125"/>
      <c r="C8" s="334"/>
      <c r="D8" s="335"/>
      <c r="E8" s="336"/>
      <c r="F8" s="337"/>
      <c r="G8" s="346"/>
      <c r="H8" s="347"/>
      <c r="I8" s="336"/>
      <c r="J8" s="337"/>
      <c r="K8" s="349" t="s">
        <v>224</v>
      </c>
      <c r="L8" s="350"/>
    </row>
    <row r="9" spans="1:17" ht="18" customHeight="1" thickTop="1" thickBot="1" x14ac:dyDescent="0.25">
      <c r="A9" s="124" t="s">
        <v>0</v>
      </c>
      <c r="B9" s="123" t="s">
        <v>1</v>
      </c>
      <c r="C9" s="249"/>
      <c r="D9" s="250"/>
      <c r="E9" s="121"/>
      <c r="F9" s="120"/>
      <c r="G9" s="121"/>
      <c r="H9" s="117"/>
      <c r="I9" s="121"/>
      <c r="J9" s="120"/>
      <c r="K9" s="311"/>
      <c r="L9" s="312"/>
    </row>
    <row r="10" spans="1:17" ht="18" customHeight="1" thickTop="1" x14ac:dyDescent="0.2">
      <c r="A10" s="119"/>
      <c r="B10" s="118" t="s">
        <v>3</v>
      </c>
      <c r="C10" s="251"/>
      <c r="D10" s="252" t="s">
        <v>14</v>
      </c>
      <c r="E10" s="116"/>
      <c r="F10" s="117"/>
      <c r="G10" s="116"/>
      <c r="H10" s="117"/>
      <c r="I10" s="116"/>
      <c r="J10" s="117"/>
      <c r="K10" s="313"/>
      <c r="L10" s="314"/>
      <c r="M10" s="92"/>
      <c r="N10" s="91"/>
      <c r="O10" s="91"/>
    </row>
    <row r="11" spans="1:17" ht="25.5" x14ac:dyDescent="0.2">
      <c r="A11" s="112"/>
      <c r="B11" s="108" t="s">
        <v>9</v>
      </c>
      <c r="C11" s="256" t="s">
        <v>214</v>
      </c>
      <c r="D11" s="213" t="s">
        <v>5</v>
      </c>
      <c r="E11" s="247"/>
      <c r="F11" s="248"/>
      <c r="G11" s="247"/>
      <c r="H11" s="248"/>
      <c r="I11" s="247"/>
      <c r="J11" s="248"/>
      <c r="K11" s="315"/>
      <c r="L11" s="316" t="s">
        <v>95</v>
      </c>
      <c r="M11" s="92"/>
      <c r="N11" s="91"/>
      <c r="O11" s="91"/>
    </row>
    <row r="12" spans="1:17" ht="18" customHeight="1" x14ac:dyDescent="0.2">
      <c r="A12" s="112"/>
      <c r="B12" s="108" t="s">
        <v>13</v>
      </c>
      <c r="C12" s="36"/>
      <c r="D12" s="213" t="s">
        <v>5</v>
      </c>
      <c r="E12" s="29"/>
      <c r="F12" s="99"/>
      <c r="G12" s="50"/>
      <c r="H12" s="99"/>
      <c r="I12" s="115"/>
      <c r="J12" s="99"/>
      <c r="K12" s="315"/>
      <c r="L12" s="316" t="s">
        <v>95</v>
      </c>
      <c r="M12" s="92"/>
      <c r="N12" s="91"/>
      <c r="O12" s="91"/>
    </row>
    <row r="13" spans="1:17" ht="12.75" x14ac:dyDescent="0.2">
      <c r="A13" s="114"/>
      <c r="B13" s="48" t="s">
        <v>217</v>
      </c>
      <c r="C13" s="36"/>
      <c r="D13" s="213" t="s">
        <v>5</v>
      </c>
      <c r="E13" s="115"/>
      <c r="F13" s="95" t="s">
        <v>5</v>
      </c>
      <c r="G13" s="115"/>
      <c r="H13" s="95" t="s">
        <v>5</v>
      </c>
      <c r="I13" s="115"/>
      <c r="J13" s="95" t="s">
        <v>5</v>
      </c>
      <c r="K13" s="315"/>
      <c r="L13" s="317" t="s">
        <v>5</v>
      </c>
      <c r="M13" s="92"/>
      <c r="N13" s="91"/>
      <c r="O13" s="91"/>
    </row>
    <row r="14" spans="1:17" ht="18" customHeight="1" x14ac:dyDescent="0.2">
      <c r="A14" s="114"/>
      <c r="B14" s="48" t="s">
        <v>189</v>
      </c>
      <c r="C14" s="93"/>
      <c r="D14" s="211" t="s">
        <v>213</v>
      </c>
      <c r="E14" s="113"/>
      <c r="F14" s="99"/>
      <c r="G14" s="113"/>
      <c r="H14" s="99"/>
      <c r="I14" s="50"/>
      <c r="J14" s="99"/>
      <c r="K14" s="318"/>
      <c r="L14" s="329" t="s">
        <v>190</v>
      </c>
      <c r="M14" s="92"/>
      <c r="N14" s="91"/>
      <c r="O14" s="91"/>
    </row>
    <row r="15" spans="1:17" ht="18" hidden="1" customHeight="1" x14ac:dyDescent="0.2">
      <c r="A15" s="112"/>
      <c r="B15" s="108" t="s">
        <v>10</v>
      </c>
      <c r="C15" s="93"/>
      <c r="D15" s="213" t="s">
        <v>5</v>
      </c>
      <c r="E15" s="50"/>
      <c r="F15" s="95"/>
      <c r="G15" s="50"/>
      <c r="H15" s="95"/>
      <c r="I15" s="50"/>
      <c r="J15" s="95"/>
      <c r="K15" s="319"/>
      <c r="L15" s="320" t="s">
        <v>5</v>
      </c>
      <c r="M15" s="92"/>
      <c r="N15" s="91"/>
      <c r="O15" s="91"/>
    </row>
    <row r="16" spans="1:17" ht="18" customHeight="1" x14ac:dyDescent="0.2">
      <c r="A16" s="111"/>
      <c r="B16" s="108" t="s">
        <v>15</v>
      </c>
      <c r="C16" s="29"/>
      <c r="D16" s="213" t="s">
        <v>5</v>
      </c>
      <c r="E16" s="93"/>
      <c r="F16" s="95" t="s">
        <v>5</v>
      </c>
      <c r="G16" s="93"/>
      <c r="H16" s="95" t="s">
        <v>5</v>
      </c>
      <c r="I16" s="93"/>
      <c r="J16" s="95" t="s">
        <v>5</v>
      </c>
      <c r="K16" s="321"/>
      <c r="L16" s="317" t="s">
        <v>5</v>
      </c>
      <c r="M16" s="92"/>
      <c r="N16" s="91"/>
      <c r="O16" s="91"/>
    </row>
    <row r="17" spans="1:15" ht="18" customHeight="1" x14ac:dyDescent="0.2">
      <c r="A17" s="110"/>
      <c r="B17" s="109"/>
      <c r="C17" s="29"/>
      <c r="D17" s="213"/>
      <c r="E17" s="93"/>
      <c r="F17" s="95"/>
      <c r="G17" s="93"/>
      <c r="H17" s="95"/>
      <c r="I17" s="93"/>
      <c r="J17" s="95"/>
      <c r="K17" s="319"/>
      <c r="L17" s="320"/>
      <c r="M17" s="92"/>
      <c r="N17" s="91"/>
      <c r="O17" s="91"/>
    </row>
    <row r="18" spans="1:15" ht="18" customHeight="1" x14ac:dyDescent="0.2">
      <c r="A18" s="257" t="s">
        <v>41</v>
      </c>
      <c r="B18" s="108" t="s">
        <v>46</v>
      </c>
      <c r="C18" s="29"/>
      <c r="D18" s="211">
        <v>255000</v>
      </c>
      <c r="E18" s="93"/>
      <c r="F18" s="99"/>
      <c r="G18" s="93"/>
      <c r="H18" s="99"/>
      <c r="I18" s="93"/>
      <c r="J18" s="99"/>
      <c r="K18" s="319"/>
      <c r="L18" s="328"/>
      <c r="M18" s="92"/>
      <c r="N18" s="91"/>
      <c r="O18" s="91"/>
    </row>
    <row r="19" spans="1:15" ht="18" customHeight="1" x14ac:dyDescent="0.2">
      <c r="A19" s="97"/>
      <c r="B19" s="108" t="s">
        <v>44</v>
      </c>
      <c r="C19" s="29"/>
      <c r="D19" s="213" t="s">
        <v>5</v>
      </c>
      <c r="E19" s="93"/>
      <c r="F19" s="95"/>
      <c r="G19" s="93"/>
      <c r="H19" s="95"/>
      <c r="I19" s="93"/>
      <c r="J19" s="95"/>
      <c r="K19" s="319"/>
      <c r="L19" s="320" t="s">
        <v>5</v>
      </c>
      <c r="M19" s="92"/>
      <c r="N19" s="91"/>
      <c r="O19" s="91"/>
    </row>
    <row r="20" spans="1:15" ht="18" customHeight="1" x14ac:dyDescent="0.2">
      <c r="A20" s="97"/>
      <c r="B20" s="108" t="s">
        <v>48</v>
      </c>
      <c r="C20" s="29"/>
      <c r="D20" s="213" t="s">
        <v>5</v>
      </c>
      <c r="E20" s="93"/>
      <c r="F20" s="95" t="s">
        <v>5</v>
      </c>
      <c r="G20" s="93"/>
      <c r="H20" s="95" t="s">
        <v>5</v>
      </c>
      <c r="I20" s="93"/>
      <c r="J20" s="95" t="s">
        <v>5</v>
      </c>
      <c r="K20" s="319"/>
      <c r="L20" s="320" t="s">
        <v>5</v>
      </c>
      <c r="M20" s="92"/>
      <c r="N20" s="91"/>
      <c r="O20" s="91"/>
    </row>
    <row r="21" spans="1:15" ht="18" customHeight="1" x14ac:dyDescent="0.2">
      <c r="A21" s="97"/>
      <c r="B21" s="154" t="s">
        <v>47</v>
      </c>
      <c r="C21" s="29"/>
      <c r="D21" s="211" t="s">
        <v>187</v>
      </c>
      <c r="E21" s="93"/>
      <c r="F21" s="99" t="s">
        <v>187</v>
      </c>
      <c r="G21" s="93"/>
      <c r="H21" s="99" t="s">
        <v>187</v>
      </c>
      <c r="I21" s="93"/>
      <c r="J21" s="99" t="s">
        <v>187</v>
      </c>
      <c r="K21" s="319"/>
      <c r="L21" s="316" t="s">
        <v>187</v>
      </c>
      <c r="M21" s="92"/>
      <c r="N21" s="91"/>
      <c r="O21" s="91"/>
    </row>
    <row r="22" spans="1:15" ht="18" customHeight="1" x14ac:dyDescent="0.2">
      <c r="A22" s="97"/>
      <c r="B22" s="154" t="s">
        <v>49</v>
      </c>
      <c r="C22" s="29"/>
      <c r="D22" s="213" t="s">
        <v>5</v>
      </c>
      <c r="E22" s="96"/>
      <c r="F22" s="95"/>
      <c r="G22" s="96"/>
      <c r="H22" s="95"/>
      <c r="I22" s="93"/>
      <c r="J22" s="95"/>
      <c r="K22" s="319"/>
      <c r="L22" s="320" t="s">
        <v>5</v>
      </c>
      <c r="M22" s="92"/>
      <c r="N22" s="91"/>
      <c r="O22" s="91"/>
    </row>
    <row r="23" spans="1:15" ht="18" customHeight="1" x14ac:dyDescent="0.2">
      <c r="A23" s="97"/>
      <c r="B23" s="108" t="s">
        <v>50</v>
      </c>
      <c r="C23" s="29"/>
      <c r="D23" s="211">
        <v>4000</v>
      </c>
      <c r="E23" s="96"/>
      <c r="F23" s="99"/>
      <c r="G23" s="96"/>
      <c r="H23" s="99"/>
      <c r="I23" s="93"/>
      <c r="J23" s="99"/>
      <c r="K23" s="319"/>
      <c r="L23" s="316"/>
      <c r="M23" s="92"/>
      <c r="N23" s="91"/>
      <c r="O23" s="91"/>
    </row>
    <row r="24" spans="1:15" ht="18" customHeight="1" x14ac:dyDescent="0.2">
      <c r="A24" s="150"/>
      <c r="B24" s="108" t="s">
        <v>42</v>
      </c>
      <c r="C24" s="29"/>
      <c r="D24" s="211">
        <v>10000</v>
      </c>
      <c r="E24" s="96"/>
      <c r="F24" s="99"/>
      <c r="G24" s="96"/>
      <c r="H24" s="94"/>
      <c r="I24" s="93"/>
      <c r="J24" s="99"/>
      <c r="K24" s="319"/>
      <c r="L24" s="316"/>
      <c r="M24" s="92"/>
      <c r="N24" s="91"/>
      <c r="O24" s="91"/>
    </row>
    <row r="25" spans="1:15" ht="18" customHeight="1" x14ac:dyDescent="0.2">
      <c r="A25" s="150"/>
      <c r="B25" s="108" t="s">
        <v>33</v>
      </c>
      <c r="C25" s="29"/>
      <c r="D25" s="211">
        <v>165000</v>
      </c>
      <c r="E25" s="96"/>
      <c r="F25" s="99"/>
      <c r="G25" s="96"/>
      <c r="H25" s="99"/>
      <c r="I25" s="93"/>
      <c r="J25" s="99"/>
      <c r="K25" s="319"/>
      <c r="L25" s="316"/>
      <c r="M25" s="92"/>
      <c r="N25" s="91"/>
      <c r="O25" s="91"/>
    </row>
    <row r="26" spans="1:15" ht="18" customHeight="1" x14ac:dyDescent="0.2">
      <c r="A26" s="150"/>
      <c r="B26" s="108" t="s">
        <v>43</v>
      </c>
      <c r="C26" s="29"/>
      <c r="D26" s="213" t="s">
        <v>5</v>
      </c>
      <c r="E26" s="96"/>
      <c r="F26" s="99"/>
      <c r="G26" s="96"/>
      <c r="H26" s="95"/>
      <c r="I26" s="93"/>
      <c r="J26" s="95"/>
      <c r="K26" s="319"/>
      <c r="L26" s="320"/>
      <c r="M26" s="92"/>
      <c r="N26" s="91"/>
      <c r="O26" s="91"/>
    </row>
    <row r="27" spans="1:15" ht="18" customHeight="1" x14ac:dyDescent="0.2">
      <c r="A27" s="151"/>
      <c r="B27" s="155"/>
      <c r="C27" s="66"/>
      <c r="D27" s="211"/>
      <c r="E27" s="96"/>
      <c r="F27" s="99"/>
      <c r="G27" s="96"/>
      <c r="H27" s="99"/>
      <c r="I27" s="96"/>
      <c r="J27" s="99"/>
      <c r="K27" s="322"/>
      <c r="L27" s="323"/>
      <c r="M27" s="161"/>
      <c r="N27" s="100"/>
      <c r="O27" s="100"/>
    </row>
    <row r="28" spans="1:15" ht="18" customHeight="1" x14ac:dyDescent="0.2">
      <c r="A28" s="163"/>
      <c r="B28" s="108"/>
      <c r="C28" s="66"/>
      <c r="D28" s="211"/>
      <c r="E28" s="96"/>
      <c r="F28" s="99"/>
      <c r="G28" s="96"/>
      <c r="H28" s="99"/>
      <c r="I28" s="96"/>
      <c r="J28" s="162"/>
      <c r="K28" s="322"/>
      <c r="L28" s="316"/>
      <c r="M28" s="161"/>
      <c r="N28" s="100"/>
      <c r="O28" s="100"/>
    </row>
    <row r="29" spans="1:15" ht="18" customHeight="1" thickBot="1" x14ac:dyDescent="0.25">
      <c r="A29" s="163"/>
      <c r="B29" s="165"/>
      <c r="C29" s="214"/>
      <c r="D29" s="253"/>
      <c r="E29" s="96"/>
      <c r="F29" s="162"/>
      <c r="G29" s="96"/>
      <c r="H29" s="162"/>
      <c r="I29" s="96"/>
      <c r="J29" s="162"/>
      <c r="K29" s="324"/>
      <c r="L29" s="325"/>
      <c r="M29" s="161"/>
      <c r="N29" s="100"/>
      <c r="O29" s="100"/>
    </row>
    <row r="30" spans="1:15" ht="18" customHeight="1" x14ac:dyDescent="0.2">
      <c r="A30" s="105"/>
      <c r="B30" s="164" t="s">
        <v>192</v>
      </c>
      <c r="C30" s="34"/>
      <c r="D30" s="101">
        <f>SUM(D10:D29)</f>
        <v>434000</v>
      </c>
      <c r="E30" s="102"/>
      <c r="F30" s="101">
        <f>SUM(F11:F29)</f>
        <v>0</v>
      </c>
      <c r="G30" s="102"/>
      <c r="H30" s="103">
        <f>SUM(H11:H29)</f>
        <v>0</v>
      </c>
      <c r="I30" s="102"/>
      <c r="J30" s="101">
        <f>SUM(J11:J29)</f>
        <v>0</v>
      </c>
      <c r="K30" s="326"/>
      <c r="L30" s="327">
        <f>SUM(L11:L29)</f>
        <v>0</v>
      </c>
      <c r="M30" s="92"/>
      <c r="N30" s="100"/>
      <c r="O30" s="100"/>
    </row>
    <row r="31" spans="1:15" ht="18" customHeight="1" x14ac:dyDescent="0.2">
      <c r="A31" s="105"/>
      <c r="B31" s="142"/>
      <c r="C31" s="66"/>
      <c r="D31" s="106"/>
      <c r="E31" s="96"/>
      <c r="F31" s="106"/>
      <c r="G31" s="96"/>
      <c r="H31" s="98"/>
      <c r="I31" s="96"/>
      <c r="J31" s="106"/>
      <c r="K31" s="96"/>
      <c r="L31" s="106"/>
      <c r="M31" s="92"/>
      <c r="N31" s="100"/>
      <c r="O31" s="100"/>
    </row>
    <row r="32" spans="1:15" ht="18" customHeight="1" x14ac:dyDescent="0.2">
      <c r="A32" s="97"/>
      <c r="B32" s="108" t="s">
        <v>188</v>
      </c>
      <c r="C32" s="29"/>
      <c r="D32" s="99"/>
      <c r="E32" s="93"/>
      <c r="F32" s="99"/>
      <c r="G32" s="96"/>
      <c r="H32" s="99"/>
      <c r="I32" s="93"/>
      <c r="J32" s="99"/>
      <c r="K32" s="93"/>
      <c r="L32" s="99"/>
      <c r="M32" s="92"/>
      <c r="N32" s="91"/>
      <c r="O32" s="91"/>
    </row>
    <row r="33" spans="1:19" ht="18" customHeight="1" x14ac:dyDescent="0.2">
      <c r="A33" s="97"/>
      <c r="B33" s="166" t="s">
        <v>202</v>
      </c>
      <c r="C33" s="167"/>
      <c r="D33" s="169">
        <f>SUM(D18:D22)</f>
        <v>255000</v>
      </c>
      <c r="E33" s="168"/>
      <c r="F33" s="169">
        <f>SUM(F18:F22)+(F12)</f>
        <v>0</v>
      </c>
      <c r="G33" s="168"/>
      <c r="H33" s="169">
        <f>SUM(H18:H22)+H12</f>
        <v>0</v>
      </c>
      <c r="I33" s="170"/>
      <c r="J33" s="169">
        <f>SUM(J18:J22)+J12+J28</f>
        <v>0</v>
      </c>
      <c r="K33" s="170"/>
      <c r="L33" s="169">
        <f>SUM(L18:L22)</f>
        <v>0</v>
      </c>
      <c r="M33" s="92"/>
      <c r="N33" s="91"/>
      <c r="O33" s="91"/>
    </row>
    <row r="34" spans="1:19" ht="18" customHeight="1" x14ac:dyDescent="0.2">
      <c r="A34" s="97"/>
      <c r="B34" s="171" t="s">
        <v>203</v>
      </c>
      <c r="C34" s="172"/>
      <c r="D34" s="174">
        <f>SUM(D23:D27)</f>
        <v>179000</v>
      </c>
      <c r="E34" s="173"/>
      <c r="F34" s="174">
        <f>SUM(F23:F27)</f>
        <v>0</v>
      </c>
      <c r="G34" s="173"/>
      <c r="H34" s="174">
        <f>SUM(H23:H27)+H12</f>
        <v>0</v>
      </c>
      <c r="I34" s="175"/>
      <c r="J34" s="174">
        <f>SUM(J23:J27)+J12</f>
        <v>0</v>
      </c>
      <c r="K34" s="175"/>
      <c r="L34" s="174">
        <f>SUM(L23:L27)</f>
        <v>0</v>
      </c>
      <c r="M34" s="92"/>
      <c r="N34" s="91"/>
      <c r="O34" s="91"/>
    </row>
    <row r="35" spans="1:19" ht="51.75" thickBot="1" x14ac:dyDescent="0.25">
      <c r="A35" s="97"/>
      <c r="B35" s="180" t="s">
        <v>204</v>
      </c>
      <c r="C35" s="29"/>
      <c r="D35" s="94"/>
      <c r="E35" s="96"/>
      <c r="F35" s="95"/>
      <c r="G35" s="96"/>
      <c r="H35" s="99"/>
      <c r="I35" s="93"/>
      <c r="J35" s="95"/>
      <c r="K35" s="93"/>
      <c r="L35" s="94"/>
      <c r="M35" s="92"/>
      <c r="N35" s="91"/>
      <c r="O35" s="91"/>
    </row>
    <row r="36" spans="1:19" ht="18" customHeight="1" x14ac:dyDescent="0.2">
      <c r="A36" s="140"/>
      <c r="B36" s="281" t="s">
        <v>191</v>
      </c>
      <c r="C36" s="34"/>
      <c r="D36" s="101"/>
      <c r="E36" s="102"/>
      <c r="F36" s="101"/>
      <c r="G36" s="102"/>
      <c r="H36" s="101"/>
      <c r="I36" s="102"/>
      <c r="J36" s="101"/>
      <c r="K36" s="102"/>
      <c r="L36" s="101"/>
      <c r="M36" s="92"/>
      <c r="N36" s="100"/>
      <c r="O36" s="100"/>
    </row>
    <row r="37" spans="1:19" ht="25.5" x14ac:dyDescent="0.2">
      <c r="A37" s="143"/>
      <c r="B37" s="282" t="s">
        <v>221</v>
      </c>
      <c r="C37" s="144"/>
      <c r="D37" s="145"/>
      <c r="E37" s="141"/>
      <c r="F37" s="146"/>
      <c r="G37" s="141"/>
      <c r="H37" s="146"/>
      <c r="I37" s="147"/>
      <c r="J37" s="146"/>
      <c r="K37" s="147"/>
      <c r="L37" s="145"/>
      <c r="M37" s="92"/>
      <c r="N37" s="91"/>
      <c r="O37" s="91"/>
    </row>
    <row r="38" spans="1:19" ht="19.5" customHeight="1" thickBot="1" x14ac:dyDescent="0.25">
      <c r="A38" s="90"/>
      <c r="B38" s="104" t="s">
        <v>193</v>
      </c>
      <c r="C38" s="89"/>
      <c r="D38" s="88">
        <f>SUM(F36+H36+J36+L36)</f>
        <v>0</v>
      </c>
      <c r="E38" s="85"/>
      <c r="F38" s="86"/>
      <c r="G38" s="85"/>
      <c r="H38" s="87"/>
      <c r="I38" s="85"/>
      <c r="J38" s="87"/>
      <c r="K38" s="85"/>
      <c r="L38" s="88"/>
      <c r="M38" s="92"/>
      <c r="P38" s="100"/>
      <c r="S38" s="100"/>
    </row>
    <row r="39" spans="1:19" ht="20.25" customHeight="1" x14ac:dyDescent="0.25">
      <c r="A39" s="84"/>
      <c r="B39" s="83"/>
      <c r="C39" s="82"/>
      <c r="D39" s="81"/>
      <c r="E39" s="80"/>
      <c r="F39" s="80"/>
      <c r="G39" s="80"/>
      <c r="H39" s="152"/>
      <c r="I39" s="80"/>
      <c r="J39" s="79"/>
      <c r="K39" s="80"/>
      <c r="L39" s="81"/>
      <c r="M39" s="91"/>
      <c r="P39" s="91"/>
      <c r="S39" s="91"/>
    </row>
    <row r="40" spans="1:19" x14ac:dyDescent="0.2">
      <c r="D40" s="78"/>
      <c r="F40" s="75"/>
      <c r="M40" s="91"/>
      <c r="P40" s="91"/>
      <c r="S40" s="91"/>
    </row>
    <row r="41" spans="1:19" x14ac:dyDescent="0.2">
      <c r="D41" s="77"/>
      <c r="F41" s="75"/>
      <c r="H41" s="74"/>
    </row>
    <row r="42" spans="1:19" x14ac:dyDescent="0.2">
      <c r="D42" s="77"/>
      <c r="F42" s="75"/>
      <c r="H42" s="74"/>
    </row>
    <row r="43" spans="1:19" ht="12.75" x14ac:dyDescent="0.2">
      <c r="D43" s="76"/>
      <c r="F43" s="75"/>
      <c r="H43" s="74"/>
    </row>
  </sheetData>
  <mergeCells count="23">
    <mergeCell ref="K4:L4"/>
    <mergeCell ref="K5:L5"/>
    <mergeCell ref="K6:L6"/>
    <mergeCell ref="K7:L7"/>
    <mergeCell ref="I7:J7"/>
    <mergeCell ref="K8:L8"/>
    <mergeCell ref="E7:F7"/>
    <mergeCell ref="E6:F6"/>
    <mergeCell ref="I5:J5"/>
    <mergeCell ref="G7:H7"/>
    <mergeCell ref="G6:H6"/>
    <mergeCell ref="F2:J3"/>
    <mergeCell ref="C7:D7"/>
    <mergeCell ref="C8:D8"/>
    <mergeCell ref="E8:F8"/>
    <mergeCell ref="I6:J6"/>
    <mergeCell ref="G5:H5"/>
    <mergeCell ref="E5:F5"/>
    <mergeCell ref="C5:D5"/>
    <mergeCell ref="C6:D6"/>
    <mergeCell ref="I8:J8"/>
    <mergeCell ref="G8:H8"/>
    <mergeCell ref="C2:E3"/>
  </mergeCells>
  <printOptions horizontalCentered="1"/>
  <pageMargins left="0.25" right="0.25" top="0.75" bottom="0.75" header="0.3" footer="0.3"/>
  <pageSetup scale="46" fitToHeight="0" orientation="landscape" r:id="rId1"/>
  <headerFooter alignWithMargins="0">
    <oddFooter>&amp;LPrint Time - &amp;T 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3968-F01F-426C-A6D4-0DBCA6306014}">
  <sheetPr>
    <pageSetUpPr fitToPage="1"/>
  </sheetPr>
  <dimension ref="A2:S88"/>
  <sheetViews>
    <sheetView showGridLines="0" zoomScale="85" zoomScaleNormal="85" workbookViewId="0">
      <pane xSplit="2" ySplit="9" topLeftCell="C10" activePane="bottomRight" state="frozen"/>
      <selection pane="topRight" activeCell="F1" sqref="F1"/>
      <selection pane="bottomLeft" activeCell="A10" sqref="A10"/>
      <selection pane="bottomRight" activeCell="B6" sqref="B6"/>
    </sheetView>
  </sheetViews>
  <sheetFormatPr defaultColWidth="8.85546875" defaultRowHeight="14.25" x14ac:dyDescent="0.2"/>
  <cols>
    <col min="1" max="1" width="12" style="16" customWidth="1"/>
    <col min="2" max="2" width="63.7109375" style="16" customWidth="1"/>
    <col min="3" max="3" width="10.140625" style="16" customWidth="1"/>
    <col min="4" max="4" width="18.140625" style="2" bestFit="1" customWidth="1"/>
    <col min="5" max="5" width="8.5703125" style="16" customWidth="1"/>
    <col min="6" max="6" width="16.5703125" style="16" customWidth="1"/>
    <col min="7" max="7" width="9.28515625" style="16" customWidth="1"/>
    <col min="8" max="8" width="17.7109375" style="16" customWidth="1"/>
    <col min="9" max="9" width="8.5703125" style="16" customWidth="1"/>
    <col min="10" max="10" width="16.5703125" style="16" customWidth="1"/>
    <col min="11" max="11" width="8.5703125" style="16" customWidth="1"/>
    <col min="12" max="12" width="16.5703125" style="16" customWidth="1"/>
    <col min="13" max="13" width="8.5703125" style="16" customWidth="1"/>
    <col min="14" max="14" width="16.5703125" style="16" customWidth="1"/>
    <col min="15" max="15" width="8.5703125" style="16" customWidth="1"/>
    <col min="16" max="16" width="16.5703125" style="16" customWidth="1"/>
    <col min="17" max="17" width="8.5703125" style="16" customWidth="1"/>
    <col min="18" max="18" width="16.5703125" style="16" customWidth="1"/>
    <col min="19" max="19" width="8.85546875" style="16"/>
    <col min="20" max="20" width="18.28515625" style="16" customWidth="1"/>
    <col min="21" max="16384" width="8.85546875" style="16"/>
  </cols>
  <sheetData>
    <row r="2" spans="1:17" ht="19.5" customHeight="1" x14ac:dyDescent="0.2">
      <c r="C2" s="374" t="s">
        <v>4</v>
      </c>
      <c r="D2" s="374"/>
      <c r="E2" s="3"/>
      <c r="F2" s="375" t="s">
        <v>29</v>
      </c>
      <c r="G2" s="375"/>
      <c r="H2" s="375"/>
      <c r="I2" s="375"/>
      <c r="J2" s="375"/>
      <c r="K2" s="375"/>
      <c r="L2" s="375"/>
      <c r="M2" s="70"/>
      <c r="N2" s="70"/>
      <c r="O2" s="70"/>
      <c r="P2" s="70"/>
      <c r="Q2" s="3"/>
    </row>
    <row r="3" spans="1:17" ht="40.15" customHeight="1" thickBot="1" x14ac:dyDescent="0.25">
      <c r="C3" s="374"/>
      <c r="D3" s="374"/>
      <c r="E3" s="3"/>
      <c r="F3" s="376"/>
      <c r="G3" s="376"/>
      <c r="H3" s="376"/>
      <c r="I3" s="376"/>
      <c r="J3" s="376"/>
      <c r="K3" s="376"/>
      <c r="L3" s="376"/>
      <c r="Q3" s="3"/>
    </row>
    <row r="4" spans="1:17" ht="15.75" thickTop="1" thickBot="1" x14ac:dyDescent="0.25">
      <c r="F4" s="5"/>
      <c r="G4" s="1"/>
      <c r="H4" s="4"/>
      <c r="J4" s="13"/>
      <c r="L4" s="13"/>
      <c r="N4" s="13"/>
    </row>
    <row r="5" spans="1:17" ht="18" customHeight="1" x14ac:dyDescent="0.2">
      <c r="A5" s="32" t="s">
        <v>2</v>
      </c>
      <c r="B5" s="17"/>
      <c r="C5" s="370"/>
      <c r="D5" s="371"/>
      <c r="E5" s="370" t="s">
        <v>113</v>
      </c>
      <c r="F5" s="371"/>
      <c r="G5" s="370" t="s">
        <v>108</v>
      </c>
      <c r="H5" s="371"/>
      <c r="I5" s="370" t="s">
        <v>114</v>
      </c>
      <c r="J5" s="371"/>
      <c r="K5" s="370" t="s">
        <v>115</v>
      </c>
      <c r="L5" s="371"/>
      <c r="M5" s="370" t="s">
        <v>8</v>
      </c>
      <c r="N5" s="371"/>
    </row>
    <row r="6" spans="1:17" ht="18" customHeight="1" x14ac:dyDescent="0.2">
      <c r="A6" s="18"/>
      <c r="B6" s="127" t="s">
        <v>225</v>
      </c>
      <c r="C6" s="366" t="s">
        <v>185</v>
      </c>
      <c r="D6" s="367"/>
      <c r="E6" s="368" t="s">
        <v>21</v>
      </c>
      <c r="F6" s="369"/>
      <c r="G6" s="368" t="s">
        <v>19</v>
      </c>
      <c r="H6" s="369"/>
      <c r="I6" s="368" t="s">
        <v>20</v>
      </c>
      <c r="J6" s="369"/>
      <c r="K6" s="368" t="s">
        <v>27</v>
      </c>
      <c r="L6" s="369"/>
      <c r="M6" s="368"/>
      <c r="N6" s="369"/>
    </row>
    <row r="7" spans="1:17" ht="18" customHeight="1" x14ac:dyDescent="0.2">
      <c r="A7" s="18"/>
      <c r="B7" s="127" t="s">
        <v>30</v>
      </c>
      <c r="C7" s="377"/>
      <c r="D7" s="378"/>
      <c r="E7" s="372" t="s">
        <v>91</v>
      </c>
      <c r="F7" s="373"/>
      <c r="G7" s="379" t="s">
        <v>109</v>
      </c>
      <c r="H7" s="379"/>
      <c r="I7" s="372" t="s">
        <v>112</v>
      </c>
      <c r="J7" s="373"/>
      <c r="K7" s="372" t="s">
        <v>111</v>
      </c>
      <c r="L7" s="373"/>
      <c r="M7" s="372" t="s">
        <v>219</v>
      </c>
      <c r="N7" s="373"/>
    </row>
    <row r="8" spans="1:17" ht="18" customHeight="1" thickBot="1" x14ac:dyDescent="0.25">
      <c r="A8" s="19"/>
      <c r="B8" s="20"/>
      <c r="C8" s="360"/>
      <c r="D8" s="361"/>
      <c r="E8" s="362"/>
      <c r="F8" s="363"/>
      <c r="G8" s="364"/>
      <c r="H8" s="365"/>
      <c r="I8" s="362"/>
      <c r="J8" s="363"/>
      <c r="K8" s="362"/>
      <c r="L8" s="363"/>
      <c r="M8" s="362"/>
      <c r="N8" s="363"/>
    </row>
    <row r="9" spans="1:17" ht="18" customHeight="1" thickTop="1" thickBot="1" x14ac:dyDescent="0.25">
      <c r="A9" s="21" t="s">
        <v>0</v>
      </c>
      <c r="B9" s="233" t="s">
        <v>1</v>
      </c>
      <c r="C9" s="23"/>
      <c r="D9" s="24"/>
      <c r="E9" s="196"/>
      <c r="F9" s="197"/>
      <c r="G9" s="196"/>
      <c r="H9" s="197"/>
      <c r="I9" s="196"/>
      <c r="J9" s="197"/>
      <c r="K9" s="196"/>
      <c r="L9" s="197"/>
      <c r="M9" s="196"/>
      <c r="N9" s="197"/>
    </row>
    <row r="10" spans="1:17" ht="18" customHeight="1" thickTop="1" x14ac:dyDescent="0.2">
      <c r="A10" s="223"/>
      <c r="B10" s="283" t="s">
        <v>3</v>
      </c>
      <c r="C10" s="291"/>
      <c r="D10" s="200"/>
      <c r="E10" s="234"/>
      <c r="F10" s="199"/>
      <c r="G10" s="234"/>
      <c r="H10" s="199"/>
      <c r="I10" s="234"/>
      <c r="J10" s="199" t="s">
        <v>85</v>
      </c>
      <c r="K10" s="243"/>
      <c r="L10" s="199"/>
      <c r="M10" s="198"/>
      <c r="N10" s="244" t="s">
        <v>186</v>
      </c>
      <c r="O10" s="52"/>
    </row>
    <row r="11" spans="1:17" ht="38.25" x14ac:dyDescent="0.2">
      <c r="A11" s="224"/>
      <c r="B11" s="284" t="s">
        <v>9</v>
      </c>
      <c r="C11" s="235" t="s">
        <v>214</v>
      </c>
      <c r="D11" s="210" t="s">
        <v>5</v>
      </c>
      <c r="E11" s="235" t="s">
        <v>214</v>
      </c>
      <c r="F11" s="210"/>
      <c r="G11" s="235" t="s">
        <v>214</v>
      </c>
      <c r="H11" s="210"/>
      <c r="I11" s="235" t="s">
        <v>214</v>
      </c>
      <c r="J11" s="210"/>
      <c r="K11" s="235" t="s">
        <v>214</v>
      </c>
      <c r="L11" s="210"/>
      <c r="M11" s="28"/>
      <c r="N11" s="245" t="s">
        <v>186</v>
      </c>
      <c r="O11" s="52"/>
    </row>
    <row r="12" spans="1:17" ht="18" customHeight="1" x14ac:dyDescent="0.2">
      <c r="A12" s="224"/>
      <c r="B12" s="284" t="s">
        <v>13</v>
      </c>
      <c r="C12" s="36"/>
      <c r="D12" s="210" t="s">
        <v>5</v>
      </c>
      <c r="E12" s="28"/>
      <c r="F12" s="211"/>
      <c r="G12" s="28"/>
      <c r="H12" s="211"/>
      <c r="I12" s="36"/>
      <c r="J12" s="211"/>
      <c r="K12" s="28"/>
      <c r="L12" s="211"/>
      <c r="M12" s="28"/>
      <c r="N12" s="245" t="s">
        <v>186</v>
      </c>
      <c r="O12" s="52"/>
    </row>
    <row r="13" spans="1:17" ht="18" customHeight="1" x14ac:dyDescent="0.2">
      <c r="A13" s="225"/>
      <c r="B13" s="48" t="s">
        <v>217</v>
      </c>
      <c r="C13" s="28"/>
      <c r="D13" s="210" t="s">
        <v>5</v>
      </c>
      <c r="E13" s="56"/>
      <c r="F13" s="210"/>
      <c r="G13" s="56"/>
      <c r="H13" s="210"/>
      <c r="I13" s="30"/>
      <c r="J13" s="210"/>
      <c r="K13" s="28"/>
      <c r="L13" s="210"/>
      <c r="M13" s="28"/>
      <c r="N13" s="245" t="s">
        <v>186</v>
      </c>
      <c r="O13" s="52"/>
    </row>
    <row r="14" spans="1:17" ht="18" customHeight="1" x14ac:dyDescent="0.2">
      <c r="A14" s="225"/>
      <c r="B14" s="284" t="s">
        <v>189</v>
      </c>
      <c r="C14" s="28"/>
      <c r="D14" s="211" t="s">
        <v>213</v>
      </c>
      <c r="E14" s="29"/>
      <c r="F14" s="211"/>
      <c r="G14" s="29"/>
      <c r="H14" s="211"/>
      <c r="I14" s="29"/>
      <c r="J14" s="211"/>
      <c r="K14" s="29"/>
      <c r="L14" s="211"/>
      <c r="M14" s="29"/>
      <c r="N14" s="245" t="s">
        <v>186</v>
      </c>
      <c r="O14" s="52"/>
    </row>
    <row r="15" spans="1:17" ht="18" customHeight="1" x14ac:dyDescent="0.2">
      <c r="A15" s="224"/>
      <c r="B15" s="284" t="s">
        <v>10</v>
      </c>
      <c r="C15" s="28"/>
      <c r="D15" s="210" t="s">
        <v>5</v>
      </c>
      <c r="E15" s="50"/>
      <c r="F15" s="210"/>
      <c r="G15" s="50"/>
      <c r="H15" s="211"/>
      <c r="I15" s="50"/>
      <c r="J15" s="210"/>
      <c r="K15" s="28"/>
      <c r="L15" s="210"/>
      <c r="M15" s="28"/>
      <c r="N15" s="245" t="s">
        <v>186</v>
      </c>
      <c r="O15" s="52"/>
    </row>
    <row r="16" spans="1:17" ht="19.149999999999999" customHeight="1" x14ac:dyDescent="0.2">
      <c r="A16" s="226"/>
      <c r="B16" s="284" t="s">
        <v>7</v>
      </c>
      <c r="C16" s="29"/>
      <c r="D16" s="210" t="s">
        <v>5</v>
      </c>
      <c r="E16" s="28"/>
      <c r="F16" s="210"/>
      <c r="G16" s="28"/>
      <c r="H16" s="210"/>
      <c r="I16" s="28"/>
      <c r="J16" s="210"/>
      <c r="K16" s="28"/>
      <c r="L16" s="210"/>
      <c r="M16" s="28"/>
      <c r="N16" s="245" t="s">
        <v>186</v>
      </c>
      <c r="O16" s="52"/>
    </row>
    <row r="17" spans="1:15" ht="19.149999999999999" customHeight="1" x14ac:dyDescent="0.2">
      <c r="A17" s="226"/>
      <c r="B17" s="284"/>
      <c r="C17" s="29"/>
      <c r="D17" s="210"/>
      <c r="E17" s="28"/>
      <c r="F17" s="210"/>
      <c r="G17" s="28"/>
      <c r="H17" s="210"/>
      <c r="I17" s="28"/>
      <c r="J17" s="210"/>
      <c r="K17" s="28"/>
      <c r="L17" s="210"/>
      <c r="M17" s="28"/>
      <c r="N17" s="245" t="s">
        <v>186</v>
      </c>
      <c r="O17" s="52"/>
    </row>
    <row r="18" spans="1:15" ht="19.149999999999999" customHeight="1" x14ac:dyDescent="0.2">
      <c r="A18" s="227" t="s">
        <v>116</v>
      </c>
      <c r="B18" s="285" t="s">
        <v>11</v>
      </c>
      <c r="C18" s="28"/>
      <c r="D18" s="236" t="s">
        <v>5</v>
      </c>
      <c r="E18" s="28"/>
      <c r="F18" s="236"/>
      <c r="G18" s="28"/>
      <c r="H18" s="236"/>
      <c r="I18" s="28"/>
      <c r="J18" s="236"/>
      <c r="K18" s="28"/>
      <c r="L18" s="236"/>
      <c r="M18" s="28"/>
      <c r="N18" s="245" t="s">
        <v>186</v>
      </c>
      <c r="O18" s="52"/>
    </row>
    <row r="19" spans="1:15" ht="19.149999999999999" customHeight="1" x14ac:dyDescent="0.2">
      <c r="A19" s="228"/>
      <c r="B19" s="286" t="s">
        <v>117</v>
      </c>
      <c r="C19" s="28"/>
      <c r="D19" s="212">
        <v>95000</v>
      </c>
      <c r="E19" s="28"/>
      <c r="F19" s="212"/>
      <c r="G19" s="28"/>
      <c r="H19" s="236"/>
      <c r="I19" s="28"/>
      <c r="J19" s="212"/>
      <c r="K19" s="28"/>
      <c r="L19" s="212"/>
      <c r="M19" s="28"/>
      <c r="N19" s="245" t="s">
        <v>186</v>
      </c>
      <c r="O19" s="52"/>
    </row>
    <row r="20" spans="1:15" ht="19.149999999999999" customHeight="1" x14ac:dyDescent="0.2">
      <c r="A20" s="229"/>
      <c r="B20" s="286" t="s">
        <v>118</v>
      </c>
      <c r="C20" s="29"/>
      <c r="D20" s="201">
        <v>10000</v>
      </c>
      <c r="E20" s="28"/>
      <c r="F20" s="212"/>
      <c r="G20" s="28"/>
      <c r="H20" s="236"/>
      <c r="I20" s="28"/>
      <c r="J20" s="212"/>
      <c r="K20" s="28"/>
      <c r="L20" s="212"/>
      <c r="M20" s="28"/>
      <c r="N20" s="245" t="s">
        <v>186</v>
      </c>
      <c r="O20" s="52"/>
    </row>
    <row r="21" spans="1:15" ht="19.149999999999999" customHeight="1" x14ac:dyDescent="0.2">
      <c r="A21" s="229"/>
      <c r="B21" s="286" t="s">
        <v>119</v>
      </c>
      <c r="C21" s="29"/>
      <c r="D21" s="212">
        <v>38000</v>
      </c>
      <c r="E21" s="28"/>
      <c r="F21" s="212"/>
      <c r="G21" s="28"/>
      <c r="H21" s="236"/>
      <c r="I21" s="28"/>
      <c r="J21" s="212"/>
      <c r="K21" s="28"/>
      <c r="L21" s="212"/>
      <c r="M21" s="28"/>
      <c r="N21" s="245" t="s">
        <v>186</v>
      </c>
      <c r="O21" s="52"/>
    </row>
    <row r="22" spans="1:15" ht="18" customHeight="1" x14ac:dyDescent="0.2">
      <c r="A22" s="229"/>
      <c r="B22" s="286" t="s">
        <v>120</v>
      </c>
      <c r="C22" s="29"/>
      <c r="D22" s="212">
        <v>222000</v>
      </c>
      <c r="E22" s="28"/>
      <c r="F22" s="212"/>
      <c r="G22" s="28"/>
      <c r="H22" s="236"/>
      <c r="I22" s="28"/>
      <c r="J22" s="212"/>
      <c r="K22" s="28"/>
      <c r="L22" s="212"/>
      <c r="M22" s="28"/>
      <c r="N22" s="245" t="s">
        <v>186</v>
      </c>
      <c r="O22" s="52"/>
    </row>
    <row r="23" spans="1:15" ht="18" customHeight="1" x14ac:dyDescent="0.2">
      <c r="A23" s="229"/>
      <c r="B23" s="286" t="s">
        <v>121</v>
      </c>
      <c r="C23" s="29"/>
      <c r="D23" s="212">
        <v>5000</v>
      </c>
      <c r="E23" s="28"/>
      <c r="F23" s="215"/>
      <c r="G23" s="28"/>
      <c r="H23" s="236"/>
      <c r="I23" s="28"/>
      <c r="J23" s="212"/>
      <c r="K23" s="28"/>
      <c r="L23" s="212"/>
      <c r="M23" s="28"/>
      <c r="N23" s="245" t="s">
        <v>186</v>
      </c>
      <c r="O23" s="52"/>
    </row>
    <row r="24" spans="1:15" ht="18" customHeight="1" x14ac:dyDescent="0.2">
      <c r="A24" s="227" t="s">
        <v>122</v>
      </c>
      <c r="B24" s="285" t="s">
        <v>123</v>
      </c>
      <c r="C24" s="29"/>
      <c r="D24" s="212">
        <v>350000</v>
      </c>
      <c r="E24" s="28"/>
      <c r="F24" s="212"/>
      <c r="G24" s="28"/>
      <c r="H24" s="212"/>
      <c r="I24" s="28"/>
      <c r="J24" s="212"/>
      <c r="K24" s="28"/>
      <c r="L24" s="212"/>
      <c r="M24" s="28"/>
      <c r="N24" s="245" t="s">
        <v>186</v>
      </c>
      <c r="O24" s="52"/>
    </row>
    <row r="25" spans="1:15" hidden="1" x14ac:dyDescent="0.2">
      <c r="B25" s="239"/>
      <c r="C25" s="237"/>
      <c r="D25" s="292"/>
      <c r="E25" s="237"/>
      <c r="F25" s="238"/>
      <c r="G25" s="239"/>
      <c r="H25" s="238"/>
      <c r="I25" s="239"/>
      <c r="J25" s="242"/>
      <c r="K25" s="239"/>
      <c r="L25" s="238"/>
      <c r="M25" s="237"/>
      <c r="N25" s="245" t="s">
        <v>186</v>
      </c>
      <c r="O25" s="1"/>
    </row>
    <row r="26" spans="1:15" ht="18" customHeight="1" x14ac:dyDescent="0.2">
      <c r="A26" s="227" t="s">
        <v>124</v>
      </c>
      <c r="B26" s="285" t="s">
        <v>125</v>
      </c>
      <c r="C26" s="29"/>
      <c r="D26" s="212">
        <v>75000</v>
      </c>
      <c r="E26" s="28"/>
      <c r="F26" s="215"/>
      <c r="G26" s="188"/>
      <c r="H26" s="236"/>
      <c r="I26" s="28"/>
      <c r="J26" s="212"/>
      <c r="K26" s="28"/>
      <c r="L26" s="212"/>
      <c r="M26" s="28"/>
      <c r="N26" s="245" t="s">
        <v>186</v>
      </c>
      <c r="O26" s="1"/>
    </row>
    <row r="27" spans="1:15" ht="18" customHeight="1" x14ac:dyDescent="0.2">
      <c r="A27" s="227" t="s">
        <v>126</v>
      </c>
      <c r="B27" s="284" t="s">
        <v>127</v>
      </c>
      <c r="C27" s="29"/>
      <c r="D27" s="212">
        <v>45000</v>
      </c>
      <c r="E27" s="28"/>
      <c r="F27" s="212"/>
      <c r="G27" s="28"/>
      <c r="H27" s="236"/>
      <c r="I27" s="28"/>
      <c r="J27" s="212"/>
      <c r="K27" s="28"/>
      <c r="L27" s="212"/>
      <c r="M27" s="28"/>
      <c r="N27" s="245" t="s">
        <v>186</v>
      </c>
      <c r="O27" s="1"/>
    </row>
    <row r="28" spans="1:15" ht="18" customHeight="1" x14ac:dyDescent="0.2">
      <c r="A28" s="227" t="s">
        <v>129</v>
      </c>
      <c r="B28" s="284" t="s">
        <v>130</v>
      </c>
      <c r="C28" s="29"/>
      <c r="D28" s="212">
        <v>12000</v>
      </c>
      <c r="E28" s="28"/>
      <c r="F28" s="212"/>
      <c r="G28" s="28"/>
      <c r="H28" s="236"/>
      <c r="I28" s="28"/>
      <c r="J28" s="212"/>
      <c r="K28" s="28"/>
      <c r="L28" s="212"/>
      <c r="M28" s="28"/>
      <c r="N28" s="245" t="s">
        <v>186</v>
      </c>
      <c r="O28" s="1"/>
    </row>
    <row r="29" spans="1:15" ht="18" customHeight="1" x14ac:dyDescent="0.2">
      <c r="A29" s="227" t="s">
        <v>131</v>
      </c>
      <c r="B29" s="284" t="s">
        <v>132</v>
      </c>
      <c r="C29" s="29"/>
      <c r="D29" s="212">
        <v>23500</v>
      </c>
      <c r="E29" s="28"/>
      <c r="F29" s="215"/>
      <c r="G29" s="28"/>
      <c r="H29" s="236"/>
      <c r="I29" s="28"/>
      <c r="J29" s="212"/>
      <c r="K29" s="28"/>
      <c r="L29" s="212"/>
      <c r="M29" s="28"/>
      <c r="N29" s="245" t="s">
        <v>186</v>
      </c>
      <c r="O29" s="1"/>
    </row>
    <row r="30" spans="1:15" ht="18" customHeight="1" x14ac:dyDescent="0.2">
      <c r="A30" s="227"/>
      <c r="B30" s="286" t="s">
        <v>133</v>
      </c>
      <c r="C30" s="29"/>
      <c r="D30" s="210" t="s">
        <v>5</v>
      </c>
      <c r="E30" s="28"/>
      <c r="F30" s="236"/>
      <c r="G30" s="28"/>
      <c r="H30" s="236"/>
      <c r="I30" s="28"/>
      <c r="J30" s="236"/>
      <c r="K30" s="28"/>
      <c r="L30" s="236"/>
      <c r="M30" s="28"/>
      <c r="N30" s="245" t="s">
        <v>186</v>
      </c>
      <c r="O30" s="1"/>
    </row>
    <row r="31" spans="1:15" ht="18" customHeight="1" x14ac:dyDescent="0.2">
      <c r="A31" s="230"/>
      <c r="B31" s="286" t="s">
        <v>134</v>
      </c>
      <c r="C31" s="29"/>
      <c r="D31" s="210" t="s">
        <v>5</v>
      </c>
      <c r="E31" s="28"/>
      <c r="F31" s="236"/>
      <c r="G31" s="28"/>
      <c r="H31" s="236"/>
      <c r="I31" s="28"/>
      <c r="J31" s="236"/>
      <c r="K31" s="28"/>
      <c r="L31" s="236"/>
      <c r="M31" s="28"/>
      <c r="N31" s="245" t="s">
        <v>186</v>
      </c>
      <c r="O31" s="52"/>
    </row>
    <row r="32" spans="1:15" ht="18" customHeight="1" x14ac:dyDescent="0.2">
      <c r="A32" s="230"/>
      <c r="B32" s="286" t="s">
        <v>135</v>
      </c>
      <c r="C32" s="29"/>
      <c r="D32" s="210" t="s">
        <v>5</v>
      </c>
      <c r="E32" s="28"/>
      <c r="F32" s="236"/>
      <c r="G32" s="28"/>
      <c r="H32" s="236"/>
      <c r="I32" s="28"/>
      <c r="J32" s="236"/>
      <c r="K32" s="28"/>
      <c r="L32" s="236"/>
      <c r="M32" s="28"/>
      <c r="N32" s="245" t="s">
        <v>186</v>
      </c>
      <c r="O32" s="52"/>
    </row>
    <row r="33" spans="1:15" ht="25.5" x14ac:dyDescent="0.2">
      <c r="A33" s="227" t="s">
        <v>86</v>
      </c>
      <c r="B33" s="284" t="s">
        <v>87</v>
      </c>
      <c r="C33" s="29" t="s">
        <v>190</v>
      </c>
      <c r="D33" s="241" t="s">
        <v>207</v>
      </c>
      <c r="E33" s="28"/>
      <c r="F33" s="212"/>
      <c r="G33" s="28"/>
      <c r="H33" s="240"/>
      <c r="I33" s="28"/>
      <c r="J33" s="212"/>
      <c r="K33" s="28"/>
      <c r="L33" s="240"/>
      <c r="M33" s="28"/>
      <c r="N33" s="245" t="s">
        <v>186</v>
      </c>
      <c r="O33" s="52"/>
    </row>
    <row r="34" spans="1:15" ht="18" customHeight="1" x14ac:dyDescent="0.2">
      <c r="A34" s="227" t="s">
        <v>136</v>
      </c>
      <c r="B34" s="284" t="s">
        <v>137</v>
      </c>
      <c r="C34" s="29"/>
      <c r="D34" s="212">
        <v>25000</v>
      </c>
      <c r="E34" s="28"/>
      <c r="F34" s="212"/>
      <c r="G34" s="28"/>
      <c r="H34" s="236"/>
      <c r="I34" s="28"/>
      <c r="J34" s="212"/>
      <c r="K34" s="28"/>
      <c r="L34" s="212"/>
      <c r="M34" s="28"/>
      <c r="N34" s="245" t="s">
        <v>186</v>
      </c>
      <c r="O34" s="52"/>
    </row>
    <row r="35" spans="1:15" ht="18" customHeight="1" x14ac:dyDescent="0.2">
      <c r="A35" s="228"/>
      <c r="B35" s="286" t="s">
        <v>141</v>
      </c>
      <c r="C35" s="29"/>
      <c r="D35" s="210" t="s">
        <v>5</v>
      </c>
      <c r="E35" s="28"/>
      <c r="F35" s="236"/>
      <c r="G35" s="28"/>
      <c r="H35" s="236"/>
      <c r="I35" s="28"/>
      <c r="J35" s="236"/>
      <c r="K35" s="28"/>
      <c r="L35" s="236"/>
      <c r="M35" s="28"/>
      <c r="N35" s="245" t="s">
        <v>186</v>
      </c>
      <c r="O35" s="52"/>
    </row>
    <row r="36" spans="1:15" ht="18" customHeight="1" x14ac:dyDescent="0.2">
      <c r="A36" s="228"/>
      <c r="B36" s="286"/>
      <c r="C36" s="29"/>
      <c r="D36" s="210"/>
      <c r="E36" s="28"/>
      <c r="F36" s="210"/>
      <c r="G36" s="28"/>
      <c r="H36" s="210"/>
      <c r="I36" s="28"/>
      <c r="J36" s="210"/>
      <c r="K36" s="28"/>
      <c r="L36" s="210"/>
      <c r="M36" s="28"/>
      <c r="N36" s="245" t="s">
        <v>186</v>
      </c>
      <c r="O36" s="52"/>
    </row>
    <row r="37" spans="1:15" ht="18" customHeight="1" x14ac:dyDescent="0.2">
      <c r="A37" s="230" t="s">
        <v>142</v>
      </c>
      <c r="B37" s="284" t="s">
        <v>155</v>
      </c>
      <c r="C37" s="29"/>
      <c r="D37" s="212">
        <v>95000</v>
      </c>
      <c r="E37" s="28"/>
      <c r="F37" s="212"/>
      <c r="G37" s="28"/>
      <c r="H37" s="236"/>
      <c r="I37" s="28"/>
      <c r="J37" s="212"/>
      <c r="K37" s="28"/>
      <c r="L37" s="212"/>
      <c r="M37" s="28"/>
      <c r="N37" s="245" t="s">
        <v>186</v>
      </c>
      <c r="O37" s="52"/>
    </row>
    <row r="38" spans="1:15" ht="18" customHeight="1" x14ac:dyDescent="0.2">
      <c r="A38" s="230" t="s">
        <v>143</v>
      </c>
      <c r="B38" s="284" t="s">
        <v>12</v>
      </c>
      <c r="C38" s="29"/>
      <c r="D38" s="212">
        <v>184000</v>
      </c>
      <c r="E38" s="28"/>
      <c r="F38" s="212"/>
      <c r="G38" s="28"/>
      <c r="H38" s="212"/>
      <c r="I38" s="28"/>
      <c r="J38" s="212"/>
      <c r="K38" s="28"/>
      <c r="L38" s="212"/>
      <c r="M38" s="28"/>
      <c r="N38" s="245" t="s">
        <v>186</v>
      </c>
      <c r="O38" s="52"/>
    </row>
    <row r="39" spans="1:15" ht="18" customHeight="1" x14ac:dyDescent="0.2">
      <c r="A39" s="230"/>
      <c r="B39" s="286" t="s">
        <v>156</v>
      </c>
      <c r="C39" s="29"/>
      <c r="D39" s="210" t="s">
        <v>5</v>
      </c>
      <c r="E39" s="28"/>
      <c r="F39" s="236"/>
      <c r="G39" s="28"/>
      <c r="H39" s="236"/>
      <c r="I39" s="28"/>
      <c r="J39" s="236"/>
      <c r="K39" s="28"/>
      <c r="L39" s="236"/>
      <c r="M39" s="28"/>
      <c r="N39" s="245" t="s">
        <v>186</v>
      </c>
      <c r="O39" s="52"/>
    </row>
    <row r="40" spans="1:15" ht="18" customHeight="1" x14ac:dyDescent="0.2">
      <c r="A40" s="230"/>
      <c r="B40" s="286" t="s">
        <v>157</v>
      </c>
      <c r="C40" s="29"/>
      <c r="D40" s="210" t="s">
        <v>5</v>
      </c>
      <c r="E40" s="28"/>
      <c r="F40" s="236"/>
      <c r="G40" s="28"/>
      <c r="H40" s="236"/>
      <c r="I40" s="28"/>
      <c r="J40" s="236"/>
      <c r="K40" s="28"/>
      <c r="L40" s="236"/>
      <c r="M40" s="28"/>
      <c r="N40" s="245" t="s">
        <v>186</v>
      </c>
      <c r="O40" s="52"/>
    </row>
    <row r="41" spans="1:15" ht="18" customHeight="1" x14ac:dyDescent="0.2">
      <c r="A41" s="230"/>
      <c r="B41" s="286" t="s">
        <v>158</v>
      </c>
      <c r="C41" s="29"/>
      <c r="D41" s="210" t="s">
        <v>5</v>
      </c>
      <c r="E41" s="28"/>
      <c r="F41" s="236"/>
      <c r="G41" s="28"/>
      <c r="H41" s="236"/>
      <c r="I41" s="28"/>
      <c r="J41" s="236"/>
      <c r="K41" s="28"/>
      <c r="L41" s="236"/>
      <c r="M41" s="28"/>
      <c r="N41" s="245" t="s">
        <v>186</v>
      </c>
      <c r="O41" s="52"/>
    </row>
    <row r="42" spans="1:15" ht="18" customHeight="1" x14ac:dyDescent="0.2">
      <c r="A42" s="230"/>
      <c r="B42" s="286" t="s">
        <v>159</v>
      </c>
      <c r="C42" s="29"/>
      <c r="D42" s="210" t="s">
        <v>5</v>
      </c>
      <c r="E42" s="28"/>
      <c r="F42" s="236"/>
      <c r="G42" s="28"/>
      <c r="H42" s="236"/>
      <c r="I42" s="28"/>
      <c r="J42" s="236"/>
      <c r="K42" s="28"/>
      <c r="L42" s="236"/>
      <c r="M42" s="28"/>
      <c r="N42" s="245" t="s">
        <v>186</v>
      </c>
      <c r="O42" s="52"/>
    </row>
    <row r="43" spans="1:15" ht="18" customHeight="1" x14ac:dyDescent="0.2">
      <c r="A43" s="230"/>
      <c r="B43" s="286"/>
      <c r="C43" s="29"/>
      <c r="D43" s="210"/>
      <c r="E43" s="28"/>
      <c r="F43" s="210"/>
      <c r="G43" s="28"/>
      <c r="H43" s="210"/>
      <c r="I43" s="28"/>
      <c r="J43" s="210"/>
      <c r="K43" s="28"/>
      <c r="L43" s="210"/>
      <c r="M43" s="28"/>
      <c r="N43" s="245" t="s">
        <v>186</v>
      </c>
      <c r="O43" s="52"/>
    </row>
    <row r="44" spans="1:15" ht="18" customHeight="1" x14ac:dyDescent="0.2">
      <c r="A44" s="230" t="s">
        <v>144</v>
      </c>
      <c r="B44" s="284" t="s">
        <v>161</v>
      </c>
      <c r="C44" s="29"/>
      <c r="D44" s="212">
        <v>400000</v>
      </c>
      <c r="E44" s="28"/>
      <c r="F44" s="212"/>
      <c r="G44" s="28"/>
      <c r="H44" s="212"/>
      <c r="I44" s="28"/>
      <c r="J44" s="212"/>
      <c r="K44" s="28"/>
      <c r="L44" s="212"/>
      <c r="M44" s="28"/>
      <c r="N44" s="245" t="s">
        <v>186</v>
      </c>
      <c r="O44" s="52"/>
    </row>
    <row r="45" spans="1:15" ht="18" customHeight="1" x14ac:dyDescent="0.2">
      <c r="A45" s="230"/>
      <c r="B45" s="286" t="s">
        <v>162</v>
      </c>
      <c r="C45" s="29"/>
      <c r="D45" s="210" t="s">
        <v>5</v>
      </c>
      <c r="E45" s="28"/>
      <c r="F45" s="236"/>
      <c r="G45" s="28"/>
      <c r="H45" s="236"/>
      <c r="I45" s="28"/>
      <c r="J45" s="236"/>
      <c r="K45" s="28"/>
      <c r="L45" s="236"/>
      <c r="M45" s="28"/>
      <c r="N45" s="245" t="s">
        <v>186</v>
      </c>
      <c r="O45" s="52"/>
    </row>
    <row r="46" spans="1:15" ht="18" customHeight="1" x14ac:dyDescent="0.2">
      <c r="A46" s="230"/>
      <c r="B46" s="286" t="s">
        <v>163</v>
      </c>
      <c r="C46" s="29"/>
      <c r="D46" s="210" t="s">
        <v>5</v>
      </c>
      <c r="E46" s="28"/>
      <c r="F46" s="236"/>
      <c r="G46" s="28"/>
      <c r="H46" s="236"/>
      <c r="I46" s="28"/>
      <c r="J46" s="236"/>
      <c r="K46" s="28"/>
      <c r="L46" s="236"/>
      <c r="M46" s="28"/>
      <c r="N46" s="245" t="s">
        <v>186</v>
      </c>
      <c r="O46" s="52"/>
    </row>
    <row r="47" spans="1:15" ht="18" customHeight="1" x14ac:dyDescent="0.2">
      <c r="A47" s="230"/>
      <c r="B47" s="286" t="s">
        <v>164</v>
      </c>
      <c r="C47" s="29"/>
      <c r="D47" s="210" t="s">
        <v>5</v>
      </c>
      <c r="E47" s="28"/>
      <c r="F47" s="236"/>
      <c r="G47" s="28"/>
      <c r="H47" s="236"/>
      <c r="I47" s="28"/>
      <c r="J47" s="236"/>
      <c r="K47" s="28"/>
      <c r="L47" s="236"/>
      <c r="M47" s="28"/>
      <c r="N47" s="245" t="s">
        <v>186</v>
      </c>
      <c r="O47" s="52"/>
    </row>
    <row r="48" spans="1:15" ht="18" customHeight="1" x14ac:dyDescent="0.2">
      <c r="A48" s="230"/>
      <c r="B48" s="287"/>
      <c r="C48" s="29"/>
      <c r="D48" s="210"/>
      <c r="E48" s="28"/>
      <c r="F48" s="210"/>
      <c r="G48" s="28"/>
      <c r="H48" s="210"/>
      <c r="I48" s="28"/>
      <c r="J48" s="210"/>
      <c r="K48" s="28"/>
      <c r="L48" s="210"/>
      <c r="M48" s="28"/>
      <c r="N48" s="245" t="s">
        <v>186</v>
      </c>
      <c r="O48" s="52"/>
    </row>
    <row r="49" spans="1:15" ht="18" customHeight="1" x14ac:dyDescent="0.2">
      <c r="A49" s="230" t="s">
        <v>145</v>
      </c>
      <c r="B49" s="284" t="s">
        <v>165</v>
      </c>
      <c r="C49" s="29"/>
      <c r="D49" s="212">
        <v>55000</v>
      </c>
      <c r="E49" s="28"/>
      <c r="F49" s="215"/>
      <c r="G49" s="28"/>
      <c r="H49" s="212"/>
      <c r="I49" s="28"/>
      <c r="J49" s="212"/>
      <c r="K49" s="28"/>
      <c r="L49" s="215"/>
      <c r="M49" s="28"/>
      <c r="N49" s="245" t="s">
        <v>186</v>
      </c>
      <c r="O49" s="52"/>
    </row>
    <row r="50" spans="1:15" ht="18" customHeight="1" x14ac:dyDescent="0.2">
      <c r="A50" s="230"/>
      <c r="B50" s="287"/>
      <c r="C50" s="29"/>
      <c r="D50" s="210"/>
      <c r="E50" s="28"/>
      <c r="F50" s="210"/>
      <c r="G50" s="28"/>
      <c r="H50" s="210"/>
      <c r="I50" s="28"/>
      <c r="J50" s="210"/>
      <c r="K50" s="28"/>
      <c r="L50" s="210"/>
      <c r="M50" s="28"/>
      <c r="N50" s="245" t="s">
        <v>186</v>
      </c>
      <c r="O50" s="52"/>
    </row>
    <row r="51" spans="1:15" ht="18" customHeight="1" x14ac:dyDescent="0.2">
      <c r="A51" s="230" t="s">
        <v>146</v>
      </c>
      <c r="B51" s="284" t="s">
        <v>166</v>
      </c>
      <c r="C51" s="29"/>
      <c r="D51" s="212" t="s">
        <v>95</v>
      </c>
      <c r="E51" s="28"/>
      <c r="F51" s="212" t="s">
        <v>95</v>
      </c>
      <c r="G51" s="28"/>
      <c r="H51" s="212" t="s">
        <v>95</v>
      </c>
      <c r="I51" s="28"/>
      <c r="J51" s="212" t="s">
        <v>95</v>
      </c>
      <c r="K51" s="28"/>
      <c r="L51" s="212" t="s">
        <v>95</v>
      </c>
      <c r="M51" s="28"/>
      <c r="N51" s="245" t="s">
        <v>186</v>
      </c>
      <c r="O51" s="52"/>
    </row>
    <row r="52" spans="1:15" ht="18" customHeight="1" x14ac:dyDescent="0.2">
      <c r="A52" s="230" t="s">
        <v>147</v>
      </c>
      <c r="B52" s="284" t="s">
        <v>167</v>
      </c>
      <c r="C52" s="29"/>
      <c r="D52" s="212">
        <v>10000</v>
      </c>
      <c r="E52" s="28"/>
      <c r="F52" s="212"/>
      <c r="G52" s="28"/>
      <c r="H52" s="236"/>
      <c r="I52" s="28"/>
      <c r="J52" s="212"/>
      <c r="K52" s="28"/>
      <c r="L52" s="212"/>
      <c r="M52" s="28"/>
      <c r="N52" s="245" t="s">
        <v>186</v>
      </c>
      <c r="O52" s="52"/>
    </row>
    <row r="53" spans="1:15" ht="18" customHeight="1" x14ac:dyDescent="0.2">
      <c r="A53" s="230" t="s">
        <v>148</v>
      </c>
      <c r="B53" s="284" t="s">
        <v>168</v>
      </c>
      <c r="C53" s="29"/>
      <c r="D53" s="212" t="s">
        <v>209</v>
      </c>
      <c r="E53" s="28"/>
      <c r="F53" s="212" t="s">
        <v>95</v>
      </c>
      <c r="G53" s="28"/>
      <c r="H53" s="212" t="s">
        <v>95</v>
      </c>
      <c r="I53" s="28"/>
      <c r="J53" s="212" t="s">
        <v>95</v>
      </c>
      <c r="K53" s="28"/>
      <c r="L53" s="212" t="s">
        <v>95</v>
      </c>
      <c r="M53" s="28"/>
      <c r="N53" s="245" t="s">
        <v>186</v>
      </c>
      <c r="O53" s="52"/>
    </row>
    <row r="54" spans="1:15" ht="18" customHeight="1" x14ac:dyDescent="0.2">
      <c r="A54" s="230"/>
      <c r="B54" s="284"/>
      <c r="C54" s="29"/>
      <c r="D54" s="210"/>
      <c r="E54" s="28"/>
      <c r="F54" s="210"/>
      <c r="G54" s="28"/>
      <c r="H54" s="210"/>
      <c r="I54" s="28"/>
      <c r="J54" s="210"/>
      <c r="K54" s="28"/>
      <c r="L54" s="210"/>
      <c r="M54" s="28"/>
      <c r="N54" s="245" t="s">
        <v>186</v>
      </c>
      <c r="O54" s="52"/>
    </row>
    <row r="55" spans="1:15" ht="18" customHeight="1" x14ac:dyDescent="0.2">
      <c r="A55" s="230" t="s">
        <v>149</v>
      </c>
      <c r="B55" s="284" t="s">
        <v>169</v>
      </c>
      <c r="C55" s="29"/>
      <c r="D55" s="212" t="s">
        <v>209</v>
      </c>
      <c r="E55" s="28"/>
      <c r="F55" s="212"/>
      <c r="G55" s="28"/>
      <c r="H55" s="212"/>
      <c r="I55" s="28"/>
      <c r="J55" s="212"/>
      <c r="K55" s="28"/>
      <c r="L55" s="212"/>
      <c r="M55" s="28"/>
      <c r="N55" s="245" t="s">
        <v>186</v>
      </c>
      <c r="O55" s="52"/>
    </row>
    <row r="56" spans="1:15" ht="18" customHeight="1" x14ac:dyDescent="0.2">
      <c r="A56" s="230" t="s">
        <v>150</v>
      </c>
      <c r="B56" s="284" t="s">
        <v>170</v>
      </c>
      <c r="C56" s="29"/>
      <c r="D56" s="212" t="s">
        <v>209</v>
      </c>
      <c r="E56" s="28"/>
      <c r="F56" s="212"/>
      <c r="G56" s="28"/>
      <c r="H56" s="212"/>
      <c r="I56" s="28"/>
      <c r="J56" s="212"/>
      <c r="K56" s="28"/>
      <c r="L56" s="212"/>
      <c r="M56" s="28"/>
      <c r="N56" s="245" t="s">
        <v>186</v>
      </c>
      <c r="O56" s="52"/>
    </row>
    <row r="57" spans="1:15" ht="18" customHeight="1" x14ac:dyDescent="0.2">
      <c r="A57" s="230"/>
      <c r="B57" s="284"/>
      <c r="C57" s="29"/>
      <c r="D57" s="210"/>
      <c r="E57" s="28"/>
      <c r="F57" s="210"/>
      <c r="G57" s="28"/>
      <c r="H57" s="210"/>
      <c r="I57" s="28"/>
      <c r="J57" s="210"/>
      <c r="K57" s="28"/>
      <c r="L57" s="210"/>
      <c r="M57" s="28"/>
      <c r="N57" s="245" t="s">
        <v>186</v>
      </c>
      <c r="O57" s="52"/>
    </row>
    <row r="58" spans="1:15" ht="18" customHeight="1" x14ac:dyDescent="0.2">
      <c r="A58" s="230" t="s">
        <v>151</v>
      </c>
      <c r="B58" s="284" t="s">
        <v>171</v>
      </c>
      <c r="C58" s="29"/>
      <c r="D58" s="212">
        <v>75000</v>
      </c>
      <c r="E58" s="28"/>
      <c r="F58" s="212"/>
      <c r="G58" s="28"/>
      <c r="H58" s="212"/>
      <c r="I58" s="28"/>
      <c r="J58" s="212"/>
      <c r="K58" s="28"/>
      <c r="L58" s="212"/>
      <c r="M58" s="28"/>
      <c r="N58" s="245" t="s">
        <v>186</v>
      </c>
      <c r="O58" s="52"/>
    </row>
    <row r="59" spans="1:15" ht="18" customHeight="1" x14ac:dyDescent="0.2">
      <c r="A59" s="230"/>
      <c r="B59" s="286" t="s">
        <v>172</v>
      </c>
      <c r="C59" s="29"/>
      <c r="D59" s="210" t="s">
        <v>5</v>
      </c>
      <c r="E59" s="28"/>
      <c r="F59" s="236"/>
      <c r="G59" s="28"/>
      <c r="H59" s="236"/>
      <c r="I59" s="28"/>
      <c r="J59" s="236"/>
      <c r="K59" s="28"/>
      <c r="L59" s="236"/>
      <c r="M59" s="28"/>
      <c r="N59" s="245" t="s">
        <v>186</v>
      </c>
      <c r="O59" s="52"/>
    </row>
    <row r="60" spans="1:15" ht="18" customHeight="1" x14ac:dyDescent="0.2">
      <c r="A60" s="230"/>
      <c r="B60" s="286" t="s">
        <v>173</v>
      </c>
      <c r="C60" s="29"/>
      <c r="D60" s="210" t="s">
        <v>5</v>
      </c>
      <c r="E60" s="28"/>
      <c r="F60" s="236"/>
      <c r="G60" s="28"/>
      <c r="H60" s="236"/>
      <c r="I60" s="28"/>
      <c r="J60" s="236"/>
      <c r="K60" s="28"/>
      <c r="L60" s="236"/>
      <c r="M60" s="28"/>
      <c r="N60" s="245" t="s">
        <v>186</v>
      </c>
      <c r="O60" s="52"/>
    </row>
    <row r="61" spans="1:15" ht="18" customHeight="1" x14ac:dyDescent="0.2">
      <c r="A61" s="230"/>
      <c r="B61" s="286" t="s">
        <v>174</v>
      </c>
      <c r="C61" s="29"/>
      <c r="D61" s="210" t="s">
        <v>5</v>
      </c>
      <c r="E61" s="28"/>
      <c r="F61" s="236"/>
      <c r="G61" s="28"/>
      <c r="H61" s="236"/>
      <c r="I61" s="28"/>
      <c r="J61" s="236"/>
      <c r="K61" s="28"/>
      <c r="L61" s="236"/>
      <c r="M61" s="28"/>
      <c r="N61" s="245" t="s">
        <v>186</v>
      </c>
      <c r="O61" s="52"/>
    </row>
    <row r="62" spans="1:15" ht="18" customHeight="1" x14ac:dyDescent="0.2">
      <c r="A62" s="230"/>
      <c r="B62" s="286" t="s">
        <v>175</v>
      </c>
      <c r="C62" s="29"/>
      <c r="D62" s="210" t="s">
        <v>5</v>
      </c>
      <c r="E62" s="28"/>
      <c r="F62" s="236"/>
      <c r="G62" s="28"/>
      <c r="H62" s="236"/>
      <c r="I62" s="28"/>
      <c r="J62" s="236"/>
      <c r="K62" s="28"/>
      <c r="L62" s="236"/>
      <c r="M62" s="28"/>
      <c r="N62" s="245" t="s">
        <v>186</v>
      </c>
      <c r="O62" s="52"/>
    </row>
    <row r="63" spans="1:15" ht="18" customHeight="1" x14ac:dyDescent="0.2">
      <c r="A63" s="230"/>
      <c r="B63" s="286" t="s">
        <v>176</v>
      </c>
      <c r="C63" s="29"/>
      <c r="D63" s="210" t="s">
        <v>5</v>
      </c>
      <c r="E63" s="28"/>
      <c r="F63" s="236"/>
      <c r="G63" s="28"/>
      <c r="H63" s="236"/>
      <c r="I63" s="28"/>
      <c r="J63" s="236"/>
      <c r="K63" s="28"/>
      <c r="L63" s="236"/>
      <c r="M63" s="28"/>
      <c r="N63" s="245" t="s">
        <v>186</v>
      </c>
      <c r="O63" s="52"/>
    </row>
    <row r="64" spans="1:15" ht="18" customHeight="1" x14ac:dyDescent="0.2">
      <c r="A64" s="230"/>
      <c r="B64" s="286" t="s">
        <v>177</v>
      </c>
      <c r="C64" s="29"/>
      <c r="D64" s="210" t="s">
        <v>5</v>
      </c>
      <c r="E64" s="28"/>
      <c r="F64" s="236"/>
      <c r="G64" s="28"/>
      <c r="H64" s="236"/>
      <c r="I64" s="28"/>
      <c r="J64" s="236"/>
      <c r="K64" s="28"/>
      <c r="L64" s="236"/>
      <c r="M64" s="28"/>
      <c r="N64" s="245" t="s">
        <v>186</v>
      </c>
      <c r="O64" s="52"/>
    </row>
    <row r="65" spans="1:15" ht="18" customHeight="1" x14ac:dyDescent="0.2">
      <c r="A65" s="230"/>
      <c r="B65" s="286" t="s">
        <v>178</v>
      </c>
      <c r="C65" s="29"/>
      <c r="D65" s="210" t="s">
        <v>5</v>
      </c>
      <c r="E65" s="28"/>
      <c r="F65" s="236"/>
      <c r="G65" s="28"/>
      <c r="H65" s="236"/>
      <c r="I65" s="28"/>
      <c r="J65" s="236"/>
      <c r="K65" s="28"/>
      <c r="L65" s="236"/>
      <c r="M65" s="28"/>
      <c r="N65" s="245" t="s">
        <v>186</v>
      </c>
      <c r="O65" s="52"/>
    </row>
    <row r="66" spans="1:15" ht="18" customHeight="1" x14ac:dyDescent="0.2">
      <c r="A66" s="230"/>
      <c r="B66" s="286" t="s">
        <v>179</v>
      </c>
      <c r="C66" s="29"/>
      <c r="D66" s="210" t="s">
        <v>5</v>
      </c>
      <c r="E66" s="28"/>
      <c r="F66" s="236"/>
      <c r="G66" s="28"/>
      <c r="H66" s="236"/>
      <c r="I66" s="28"/>
      <c r="J66" s="236"/>
      <c r="K66" s="28"/>
      <c r="L66" s="236"/>
      <c r="M66" s="28"/>
      <c r="N66" s="245" t="s">
        <v>186</v>
      </c>
      <c r="O66" s="52"/>
    </row>
    <row r="67" spans="1:15" ht="17.25" customHeight="1" x14ac:dyDescent="0.2">
      <c r="A67" s="230" t="s">
        <v>152</v>
      </c>
      <c r="B67" s="284" t="s">
        <v>180</v>
      </c>
      <c r="C67" s="29"/>
      <c r="D67" s="212">
        <v>195000</v>
      </c>
      <c r="E67" s="28"/>
      <c r="F67" s="212"/>
      <c r="G67" s="28"/>
      <c r="H67" s="241"/>
      <c r="I67" s="28"/>
      <c r="J67" s="241"/>
      <c r="K67" s="28"/>
      <c r="L67" s="212"/>
      <c r="M67" s="28"/>
      <c r="N67" s="245" t="s">
        <v>186</v>
      </c>
      <c r="O67" s="52"/>
    </row>
    <row r="68" spans="1:15" ht="19.5" customHeight="1" x14ac:dyDescent="0.2">
      <c r="A68" s="230" t="s">
        <v>153</v>
      </c>
      <c r="B68" s="284" t="s">
        <v>181</v>
      </c>
      <c r="C68" s="29"/>
      <c r="D68" s="212">
        <v>85000</v>
      </c>
      <c r="E68" s="28"/>
      <c r="F68" s="212"/>
      <c r="G68" s="28"/>
      <c r="H68" s="241"/>
      <c r="I68" s="28"/>
      <c r="J68" s="241"/>
      <c r="K68" s="28"/>
      <c r="L68" s="212"/>
      <c r="M68" s="28"/>
      <c r="N68" s="245" t="s">
        <v>186</v>
      </c>
      <c r="O68" s="52"/>
    </row>
    <row r="69" spans="1:15" ht="18" customHeight="1" x14ac:dyDescent="0.2">
      <c r="A69" s="230"/>
      <c r="B69" s="284"/>
      <c r="C69" s="29"/>
      <c r="D69" s="210"/>
      <c r="E69" s="28"/>
      <c r="F69" s="210"/>
      <c r="G69" s="28"/>
      <c r="H69" s="210"/>
      <c r="I69" s="28"/>
      <c r="J69" s="210"/>
      <c r="K69" s="28"/>
      <c r="L69" s="210"/>
      <c r="M69" s="28"/>
      <c r="N69" s="245" t="s">
        <v>186</v>
      </c>
      <c r="O69" s="52"/>
    </row>
    <row r="70" spans="1:15" ht="18" customHeight="1" x14ac:dyDescent="0.2">
      <c r="A70" s="230" t="s">
        <v>154</v>
      </c>
      <c r="B70" s="284" t="s">
        <v>182</v>
      </c>
      <c r="C70" s="29"/>
      <c r="D70" s="212" t="s">
        <v>95</v>
      </c>
      <c r="E70" s="28"/>
      <c r="F70" s="212" t="s">
        <v>95</v>
      </c>
      <c r="G70" s="28"/>
      <c r="H70" s="212" t="s">
        <v>95</v>
      </c>
      <c r="I70" s="28"/>
      <c r="J70" s="236"/>
      <c r="K70" s="28"/>
      <c r="L70" s="212" t="s">
        <v>95</v>
      </c>
      <c r="M70" s="28"/>
      <c r="N70" s="245" t="s">
        <v>186</v>
      </c>
      <c r="O70" s="52"/>
    </row>
    <row r="71" spans="1:15" ht="18" customHeight="1" x14ac:dyDescent="0.2">
      <c r="A71" s="230"/>
      <c r="B71" s="286" t="s">
        <v>183</v>
      </c>
      <c r="C71" s="29"/>
      <c r="D71" s="212" t="s">
        <v>95</v>
      </c>
      <c r="E71" s="28"/>
      <c r="F71" s="212" t="s">
        <v>95</v>
      </c>
      <c r="G71" s="28"/>
      <c r="H71" s="212" t="s">
        <v>95</v>
      </c>
      <c r="I71" s="28"/>
      <c r="J71" s="212"/>
      <c r="K71" s="28"/>
      <c r="L71" s="212" t="s">
        <v>95</v>
      </c>
      <c r="M71" s="28"/>
      <c r="N71" s="245" t="s">
        <v>186</v>
      </c>
      <c r="O71" s="52"/>
    </row>
    <row r="72" spans="1:15" ht="18" customHeight="1" x14ac:dyDescent="0.2">
      <c r="A72" s="230"/>
      <c r="B72" s="286" t="s">
        <v>184</v>
      </c>
      <c r="C72" s="29"/>
      <c r="D72" s="212" t="s">
        <v>95</v>
      </c>
      <c r="E72" s="28"/>
      <c r="F72" s="212" t="s">
        <v>95</v>
      </c>
      <c r="G72" s="28"/>
      <c r="H72" s="212" t="s">
        <v>95</v>
      </c>
      <c r="I72" s="28"/>
      <c r="J72" s="212"/>
      <c r="K72" s="28"/>
      <c r="L72" s="212" t="s">
        <v>95</v>
      </c>
      <c r="M72" s="28"/>
      <c r="N72" s="245" t="s">
        <v>186</v>
      </c>
      <c r="O72" s="52"/>
    </row>
    <row r="73" spans="1:15" ht="18" customHeight="1" x14ac:dyDescent="0.2">
      <c r="A73" s="230"/>
      <c r="B73" s="284"/>
      <c r="C73" s="29"/>
      <c r="D73" s="210"/>
      <c r="E73" s="28"/>
      <c r="F73" s="210"/>
      <c r="G73" s="28"/>
      <c r="H73" s="210"/>
      <c r="I73" s="28"/>
      <c r="J73" s="210"/>
      <c r="K73" s="28"/>
      <c r="L73" s="210"/>
      <c r="M73" s="28"/>
      <c r="N73" s="245" t="s">
        <v>186</v>
      </c>
      <c r="O73" s="52"/>
    </row>
    <row r="74" spans="1:15" ht="18" customHeight="1" x14ac:dyDescent="0.2">
      <c r="A74" s="230"/>
      <c r="B74" s="284" t="s">
        <v>160</v>
      </c>
      <c r="C74" s="29"/>
      <c r="D74" s="210" t="s">
        <v>5</v>
      </c>
      <c r="E74" s="28"/>
      <c r="F74" s="210" t="s">
        <v>5</v>
      </c>
      <c r="G74" s="28"/>
      <c r="H74" s="210" t="s">
        <v>5</v>
      </c>
      <c r="I74" s="28"/>
      <c r="J74" s="210" t="s">
        <v>5</v>
      </c>
      <c r="K74" s="28"/>
      <c r="L74" s="210" t="s">
        <v>5</v>
      </c>
      <c r="M74" s="28"/>
      <c r="N74" s="245" t="s">
        <v>186</v>
      </c>
      <c r="O74" s="52"/>
    </row>
    <row r="75" spans="1:15" ht="18" customHeight="1" x14ac:dyDescent="0.2">
      <c r="A75" s="228"/>
      <c r="B75" s="284" t="s">
        <v>140</v>
      </c>
      <c r="C75" s="29"/>
      <c r="D75" s="210" t="s">
        <v>5</v>
      </c>
      <c r="E75" s="28"/>
      <c r="F75" s="236"/>
      <c r="G75" s="28"/>
      <c r="H75" s="212"/>
      <c r="I75" s="28"/>
      <c r="J75" s="236"/>
      <c r="K75" s="28"/>
      <c r="L75" s="236"/>
      <c r="M75" s="28"/>
      <c r="N75" s="245" t="s">
        <v>186</v>
      </c>
      <c r="O75" s="52"/>
    </row>
    <row r="76" spans="1:15" ht="18" customHeight="1" x14ac:dyDescent="0.2">
      <c r="A76" s="228"/>
      <c r="B76" s="284" t="s">
        <v>139</v>
      </c>
      <c r="C76" s="29"/>
      <c r="D76" s="212" t="s">
        <v>95</v>
      </c>
      <c r="E76" s="28"/>
      <c r="F76" s="212" t="s">
        <v>95</v>
      </c>
      <c r="G76" s="28"/>
      <c r="H76" s="212" t="s">
        <v>95</v>
      </c>
      <c r="I76" s="28"/>
      <c r="J76" s="212" t="s">
        <v>95</v>
      </c>
      <c r="K76" s="28"/>
      <c r="L76" s="212" t="s">
        <v>95</v>
      </c>
      <c r="M76" s="28"/>
      <c r="N76" s="245" t="s">
        <v>186</v>
      </c>
      <c r="O76" s="52"/>
    </row>
    <row r="77" spans="1:15" ht="18" customHeight="1" x14ac:dyDescent="0.2">
      <c r="A77" s="228"/>
      <c r="B77" s="284" t="s">
        <v>138</v>
      </c>
      <c r="C77" s="29"/>
      <c r="D77" s="210" t="s">
        <v>5</v>
      </c>
      <c r="E77" s="28"/>
      <c r="F77" s="210" t="s">
        <v>5</v>
      </c>
      <c r="G77" s="28"/>
      <c r="H77" s="210" t="s">
        <v>5</v>
      </c>
      <c r="I77" s="28"/>
      <c r="J77" s="210" t="s">
        <v>5</v>
      </c>
      <c r="K77" s="28"/>
      <c r="L77" s="210" t="s">
        <v>5</v>
      </c>
      <c r="M77" s="28"/>
      <c r="N77" s="245" t="s">
        <v>186</v>
      </c>
      <c r="O77" s="52"/>
    </row>
    <row r="78" spans="1:15" ht="18" customHeight="1" x14ac:dyDescent="0.2">
      <c r="A78" s="231"/>
      <c r="B78" s="284" t="s">
        <v>128</v>
      </c>
      <c r="C78" s="29"/>
      <c r="D78" s="210" t="s">
        <v>5</v>
      </c>
      <c r="E78" s="28"/>
      <c r="F78" s="210" t="s">
        <v>5</v>
      </c>
      <c r="G78" s="28"/>
      <c r="H78" s="210" t="s">
        <v>5</v>
      </c>
      <c r="I78" s="28"/>
      <c r="J78" s="210" t="s">
        <v>5</v>
      </c>
      <c r="K78" s="28"/>
      <c r="L78" s="210" t="s">
        <v>5</v>
      </c>
      <c r="M78" s="28"/>
      <c r="N78" s="245" t="s">
        <v>186</v>
      </c>
      <c r="O78" s="52"/>
    </row>
    <row r="79" spans="1:15" ht="18" customHeight="1" thickBot="1" x14ac:dyDescent="0.25">
      <c r="A79" s="232"/>
      <c r="B79" s="286"/>
      <c r="C79" s="66"/>
      <c r="D79" s="203"/>
      <c r="E79" s="202"/>
      <c r="F79" s="216"/>
      <c r="G79" s="202"/>
      <c r="H79" s="205"/>
      <c r="I79" s="202"/>
      <c r="J79" s="205"/>
      <c r="K79" s="202"/>
      <c r="L79" s="205"/>
      <c r="M79" s="202"/>
      <c r="N79" s="246" t="s">
        <v>186</v>
      </c>
      <c r="O79" s="52"/>
    </row>
    <row r="80" spans="1:15" ht="18" customHeight="1" x14ac:dyDescent="0.2">
      <c r="A80" s="232"/>
      <c r="B80" s="288" t="s">
        <v>6</v>
      </c>
      <c r="C80" s="34"/>
      <c r="D80" s="204">
        <f>SUM(D11:D79)</f>
        <v>1999500</v>
      </c>
      <c r="E80" s="35"/>
      <c r="F80" s="47">
        <f>SUM(F11:F79)</f>
        <v>0</v>
      </c>
      <c r="G80" s="35"/>
      <c r="H80" s="47">
        <f>SUM(H11:H79)</f>
        <v>0</v>
      </c>
      <c r="I80" s="35"/>
      <c r="J80" s="47">
        <f>SUM(J11:J79)</f>
        <v>0</v>
      </c>
      <c r="K80" s="65"/>
      <c r="L80" s="47">
        <f>SUM(L11:L79)</f>
        <v>0</v>
      </c>
      <c r="M80" s="65"/>
      <c r="N80" s="204">
        <f>SUM(N10:N79)</f>
        <v>0</v>
      </c>
      <c r="O80" s="52"/>
    </row>
    <row r="81" spans="1:19" ht="18" customHeight="1" x14ac:dyDescent="0.2">
      <c r="A81" s="232"/>
      <c r="B81" s="289"/>
      <c r="C81" s="66"/>
      <c r="D81" s="221"/>
      <c r="E81" s="49"/>
      <c r="F81" s="63"/>
      <c r="G81" s="49"/>
      <c r="H81" s="63"/>
      <c r="I81" s="49"/>
      <c r="J81" s="63"/>
      <c r="K81" s="139"/>
      <c r="L81" s="63"/>
      <c r="M81" s="139"/>
      <c r="N81" s="221"/>
      <c r="O81" s="52"/>
    </row>
    <row r="82" spans="1:19" ht="18" customHeight="1" x14ac:dyDescent="0.2">
      <c r="A82" s="232"/>
      <c r="B82" s="289"/>
      <c r="C82" s="66"/>
      <c r="D82" s="221"/>
      <c r="E82" s="49"/>
      <c r="F82" s="63"/>
      <c r="G82" s="49"/>
      <c r="H82" s="63"/>
      <c r="I82" s="49"/>
      <c r="J82" s="63"/>
      <c r="K82" s="139"/>
      <c r="L82" s="63"/>
      <c r="M82" s="139"/>
      <c r="N82" s="221"/>
      <c r="O82" s="52"/>
    </row>
    <row r="83" spans="1:19" ht="18" customHeight="1" thickBot="1" x14ac:dyDescent="0.25">
      <c r="A83" s="232"/>
      <c r="B83" s="290"/>
      <c r="C83" s="214"/>
      <c r="D83" s="216"/>
      <c r="E83" s="49"/>
      <c r="F83" s="63">
        <f>F80-F49-F29-F26-F23-F12</f>
        <v>0</v>
      </c>
      <c r="G83" s="49"/>
      <c r="H83" s="63">
        <f>H80-H33-H12</f>
        <v>0</v>
      </c>
      <c r="I83" s="49"/>
      <c r="J83" s="63"/>
      <c r="K83" s="139"/>
      <c r="L83" s="63">
        <f>L80-L49-L33-L12</f>
        <v>0</v>
      </c>
      <c r="M83" s="293"/>
      <c r="N83" s="216"/>
      <c r="O83" s="52"/>
    </row>
    <row r="84" spans="1:19" ht="20.25" customHeight="1" x14ac:dyDescent="0.25">
      <c r="A84" s="6"/>
      <c r="B84" s="7"/>
      <c r="C84" s="8"/>
      <c r="D84" s="9"/>
      <c r="E84" s="10"/>
      <c r="F84" s="10"/>
      <c r="G84" s="10"/>
      <c r="H84" s="10"/>
      <c r="I84" s="10"/>
      <c r="J84" s="14"/>
      <c r="K84" s="10"/>
      <c r="L84" s="10"/>
      <c r="M84" s="10"/>
      <c r="N84" s="10"/>
      <c r="O84" s="52"/>
      <c r="R84" s="52"/>
      <c r="S84" s="52"/>
    </row>
    <row r="85" spans="1:19" x14ac:dyDescent="0.2">
      <c r="D85" s="60"/>
      <c r="F85" s="153"/>
      <c r="H85" s="153"/>
      <c r="J85" s="159"/>
      <c r="L85" s="153"/>
      <c r="N85" s="153"/>
    </row>
    <row r="86" spans="1:19" x14ac:dyDescent="0.2">
      <c r="D86" s="62"/>
      <c r="F86" s="59"/>
      <c r="H86" s="59"/>
      <c r="J86" s="190"/>
    </row>
    <row r="87" spans="1:19" x14ac:dyDescent="0.2">
      <c r="D87" s="62"/>
      <c r="F87" s="59"/>
      <c r="H87" s="59"/>
    </row>
    <row r="88" spans="1:19" ht="12.75" x14ac:dyDescent="0.2">
      <c r="D88" s="61"/>
      <c r="F88" s="59"/>
      <c r="H88" s="59"/>
    </row>
  </sheetData>
  <mergeCells count="26">
    <mergeCell ref="M5:N5"/>
    <mergeCell ref="M6:N6"/>
    <mergeCell ref="M7:N7"/>
    <mergeCell ref="M8:N8"/>
    <mergeCell ref="C2:D3"/>
    <mergeCell ref="F2:L3"/>
    <mergeCell ref="C5:D5"/>
    <mergeCell ref="E5:F5"/>
    <mergeCell ref="G5:H5"/>
    <mergeCell ref="I5:J5"/>
    <mergeCell ref="K5:L5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K8:L8"/>
  </mergeCells>
  <phoneticPr fontId="3" type="noConversion"/>
  <printOptions horizontalCentered="1"/>
  <pageMargins left="0.35" right="0.35" top="0.35" bottom="0.5" header="0" footer="0.25"/>
  <pageSetup paperSize="3" scale="46" fitToHeight="0" orientation="landscape" r:id="rId1"/>
  <headerFooter alignWithMargins="0">
    <oddFooter>&amp;LPrint Time - &amp;T &amp;D&amp;RPage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2C26-79B4-447C-ACE1-E0F3DB7982B7}">
  <sheetPr>
    <pageSetUpPr fitToPage="1"/>
  </sheetPr>
  <dimension ref="A2:S53"/>
  <sheetViews>
    <sheetView showGridLines="0" zoomScale="70" zoomScaleNormal="70" workbookViewId="0">
      <pane xSplit="2" ySplit="9" topLeftCell="C10" activePane="bottomRight" state="frozen"/>
      <selection pane="topRight" activeCell="F1" sqref="F1"/>
      <selection pane="bottomLeft" activeCell="A10" sqref="A10"/>
      <selection pane="bottomRight" activeCell="B6" sqref="B6"/>
    </sheetView>
  </sheetViews>
  <sheetFormatPr defaultColWidth="8.85546875" defaultRowHeight="14.25" x14ac:dyDescent="0.2"/>
  <cols>
    <col min="1" max="1" width="12" style="16" customWidth="1"/>
    <col min="2" max="2" width="71.140625" style="16" bestFit="1" customWidth="1"/>
    <col min="3" max="3" width="12.42578125" style="16" customWidth="1"/>
    <col min="4" max="4" width="16.5703125" style="2" customWidth="1"/>
    <col min="5" max="5" width="8.5703125" style="16" customWidth="1"/>
    <col min="6" max="6" width="16.5703125" style="16" customWidth="1"/>
    <col min="7" max="7" width="9.28515625" style="16" customWidth="1"/>
    <col min="8" max="8" width="17.7109375" style="16" customWidth="1"/>
    <col min="9" max="9" width="8.5703125" style="16" customWidth="1"/>
    <col min="10" max="10" width="16.5703125" style="16" customWidth="1"/>
    <col min="11" max="11" width="8.5703125" style="16" customWidth="1"/>
    <col min="12" max="12" width="16.5703125" style="16" customWidth="1"/>
    <col min="13" max="13" width="8.5703125" style="16" customWidth="1"/>
    <col min="14" max="14" width="16.5703125" style="16" customWidth="1"/>
    <col min="15" max="15" width="8.5703125" style="16" customWidth="1"/>
    <col min="16" max="16" width="16.5703125" style="16" customWidth="1"/>
    <col min="17" max="17" width="8.5703125" style="16" customWidth="1"/>
    <col min="18" max="18" width="16.5703125" style="16" customWidth="1"/>
    <col min="19" max="19" width="8.85546875" style="16"/>
    <col min="20" max="20" width="18.28515625" style="16" customWidth="1"/>
    <col min="21" max="16384" width="8.85546875" style="16"/>
  </cols>
  <sheetData>
    <row r="2" spans="1:17" ht="19.5" customHeight="1" x14ac:dyDescent="0.2">
      <c r="C2" s="374" t="s">
        <v>4</v>
      </c>
      <c r="D2" s="374"/>
      <c r="E2" s="3"/>
      <c r="F2" s="375" t="s">
        <v>37</v>
      </c>
      <c r="G2" s="375"/>
      <c r="H2" s="375"/>
      <c r="I2" s="375"/>
      <c r="J2" s="375"/>
      <c r="K2" s="375"/>
      <c r="L2" s="375"/>
      <c r="M2" s="70"/>
      <c r="N2" s="70"/>
      <c r="O2" s="70"/>
      <c r="P2" s="70"/>
      <c r="Q2" s="3"/>
    </row>
    <row r="3" spans="1:17" ht="40.15" customHeight="1" thickBot="1" x14ac:dyDescent="0.25">
      <c r="C3" s="374"/>
      <c r="D3" s="374"/>
      <c r="E3" s="3"/>
      <c r="F3" s="376"/>
      <c r="G3" s="376"/>
      <c r="H3" s="376"/>
      <c r="I3" s="376"/>
      <c r="J3" s="376"/>
      <c r="K3" s="376"/>
      <c r="L3" s="376"/>
      <c r="Q3" s="3"/>
    </row>
    <row r="4" spans="1:17" ht="15.75" thickTop="1" thickBot="1" x14ac:dyDescent="0.25">
      <c r="F4" s="5"/>
      <c r="G4" s="1"/>
      <c r="H4" s="4"/>
      <c r="J4" s="13"/>
      <c r="L4" s="13"/>
      <c r="N4" s="13"/>
    </row>
    <row r="5" spans="1:17" ht="18" customHeight="1" x14ac:dyDescent="0.2">
      <c r="A5" s="32" t="s">
        <v>2</v>
      </c>
      <c r="B5" s="17"/>
      <c r="C5" s="370"/>
      <c r="D5" s="371"/>
      <c r="E5" s="370" t="s">
        <v>58</v>
      </c>
      <c r="F5" s="371"/>
      <c r="G5" s="370" t="s">
        <v>39</v>
      </c>
      <c r="H5" s="381"/>
      <c r="I5" s="370" t="s">
        <v>218</v>
      </c>
      <c r="J5" s="371"/>
      <c r="K5" s="370" t="s">
        <v>59</v>
      </c>
      <c r="L5" s="371"/>
      <c r="M5" s="370" t="s">
        <v>8</v>
      </c>
      <c r="N5" s="371"/>
    </row>
    <row r="6" spans="1:17" ht="18" customHeight="1" x14ac:dyDescent="0.2">
      <c r="A6" s="18"/>
      <c r="B6" s="127" t="s">
        <v>225</v>
      </c>
      <c r="C6" s="366" t="s">
        <v>185</v>
      </c>
      <c r="D6" s="367"/>
      <c r="E6" s="368" t="s">
        <v>24</v>
      </c>
      <c r="F6" s="369"/>
      <c r="G6" s="368" t="s">
        <v>25</v>
      </c>
      <c r="H6" s="380"/>
      <c r="I6" s="368" t="s">
        <v>26</v>
      </c>
      <c r="J6" s="369"/>
      <c r="K6" s="372"/>
      <c r="L6" s="373"/>
      <c r="M6" s="372"/>
      <c r="N6" s="373"/>
    </row>
    <row r="7" spans="1:17" ht="18" customHeight="1" x14ac:dyDescent="0.2">
      <c r="A7" s="18"/>
      <c r="B7" s="127" t="s">
        <v>30</v>
      </c>
      <c r="C7" s="377"/>
      <c r="D7" s="378"/>
      <c r="E7" s="372" t="s">
        <v>38</v>
      </c>
      <c r="F7" s="373"/>
      <c r="G7" s="372" t="s">
        <v>40</v>
      </c>
      <c r="H7" s="379"/>
      <c r="I7" s="372" t="s">
        <v>110</v>
      </c>
      <c r="J7" s="373"/>
      <c r="K7" s="372" t="s">
        <v>60</v>
      </c>
      <c r="L7" s="373"/>
      <c r="M7" s="372" t="s">
        <v>219</v>
      </c>
      <c r="N7" s="373"/>
    </row>
    <row r="8" spans="1:17" ht="18" customHeight="1" thickBot="1" x14ac:dyDescent="0.25">
      <c r="A8" s="19"/>
      <c r="B8" s="20"/>
      <c r="C8" s="360"/>
      <c r="D8" s="361"/>
      <c r="E8" s="362"/>
      <c r="F8" s="363"/>
      <c r="G8" s="364"/>
      <c r="H8" s="365"/>
      <c r="I8" s="362"/>
      <c r="J8" s="363"/>
      <c r="K8" s="362"/>
      <c r="L8" s="363"/>
      <c r="M8" s="362"/>
      <c r="N8" s="363"/>
    </row>
    <row r="9" spans="1:17" ht="18" customHeight="1" thickTop="1" thickBot="1" x14ac:dyDescent="0.25">
      <c r="A9" s="21" t="s">
        <v>0</v>
      </c>
      <c r="B9" s="22" t="s">
        <v>1</v>
      </c>
      <c r="C9" s="206"/>
      <c r="D9" s="207"/>
      <c r="E9" s="196"/>
      <c r="F9" s="197"/>
      <c r="G9" s="196"/>
      <c r="H9" s="294"/>
      <c r="I9" s="196"/>
      <c r="J9" s="197"/>
      <c r="K9" s="196"/>
      <c r="L9" s="197"/>
      <c r="M9" s="196"/>
      <c r="N9" s="197"/>
    </row>
    <row r="10" spans="1:17" ht="18" customHeight="1" thickTop="1" thickBot="1" x14ac:dyDescent="0.25">
      <c r="A10" s="39"/>
      <c r="B10" s="40" t="s">
        <v>3</v>
      </c>
      <c r="C10" s="208"/>
      <c r="D10" s="199" t="s">
        <v>85</v>
      </c>
      <c r="E10" s="35"/>
      <c r="F10" s="199"/>
      <c r="G10" s="35"/>
      <c r="H10" s="295"/>
      <c r="I10" s="35"/>
      <c r="J10" s="199"/>
      <c r="K10" s="198"/>
      <c r="L10" s="199"/>
      <c r="M10" s="198"/>
      <c r="N10" s="199" t="s">
        <v>186</v>
      </c>
      <c r="O10" s="11"/>
    </row>
    <row r="11" spans="1:17" ht="27" thickTop="1" thickBot="1" x14ac:dyDescent="0.25">
      <c r="A11" s="41"/>
      <c r="B11" s="48" t="s">
        <v>9</v>
      </c>
      <c r="C11" s="209" t="s">
        <v>214</v>
      </c>
      <c r="D11" s="210" t="s">
        <v>5</v>
      </c>
      <c r="E11" s="28"/>
      <c r="F11" s="210"/>
      <c r="G11" s="28"/>
      <c r="H11" s="37"/>
      <c r="I11" s="28"/>
      <c r="J11" s="210"/>
      <c r="K11" s="28"/>
      <c r="L11" s="210"/>
      <c r="M11" s="28"/>
      <c r="N11" s="200" t="s">
        <v>186</v>
      </c>
      <c r="O11" s="11"/>
    </row>
    <row r="12" spans="1:17" ht="18" customHeight="1" thickTop="1" thickBot="1" x14ac:dyDescent="0.25">
      <c r="A12" s="41"/>
      <c r="B12" s="48" t="s">
        <v>13</v>
      </c>
      <c r="C12" s="36"/>
      <c r="D12" s="210" t="s">
        <v>5</v>
      </c>
      <c r="E12" s="191"/>
      <c r="F12" s="212"/>
      <c r="G12" s="28"/>
      <c r="H12" s="38"/>
      <c r="I12" s="36"/>
      <c r="J12" s="212"/>
      <c r="K12" s="28"/>
      <c r="L12" s="212"/>
      <c r="M12" s="28"/>
      <c r="N12" s="200" t="s">
        <v>186</v>
      </c>
      <c r="O12" s="11"/>
    </row>
    <row r="13" spans="1:17" ht="18" customHeight="1" thickTop="1" thickBot="1" x14ac:dyDescent="0.25">
      <c r="A13" s="43"/>
      <c r="B13" s="48" t="s">
        <v>217</v>
      </c>
      <c r="C13" s="28"/>
      <c r="D13" s="210" t="s">
        <v>5</v>
      </c>
      <c r="E13" s="191"/>
      <c r="F13" s="215"/>
      <c r="G13" s="56"/>
      <c r="H13" s="37"/>
      <c r="I13" s="30"/>
      <c r="J13" s="210"/>
      <c r="K13" s="28"/>
      <c r="L13" s="210"/>
      <c r="M13" s="28"/>
      <c r="N13" s="200" t="s">
        <v>186</v>
      </c>
      <c r="O13" s="11"/>
    </row>
    <row r="14" spans="1:17" ht="18" customHeight="1" thickTop="1" thickBot="1" x14ac:dyDescent="0.25">
      <c r="A14" s="43"/>
      <c r="B14" s="48" t="s">
        <v>189</v>
      </c>
      <c r="C14" s="28"/>
      <c r="D14" s="211" t="s">
        <v>213</v>
      </c>
      <c r="E14" s="50"/>
      <c r="F14" s="211"/>
      <c r="G14" s="29"/>
      <c r="H14" s="99"/>
      <c r="I14" s="29"/>
      <c r="J14" s="211"/>
      <c r="K14" s="29"/>
      <c r="L14" s="211"/>
      <c r="M14" s="28"/>
      <c r="N14" s="200" t="s">
        <v>186</v>
      </c>
      <c r="O14" s="11"/>
    </row>
    <row r="15" spans="1:17" ht="18" customHeight="1" thickTop="1" thickBot="1" x14ac:dyDescent="0.25">
      <c r="A15" s="41"/>
      <c r="B15" s="48" t="s">
        <v>10</v>
      </c>
      <c r="C15" s="28"/>
      <c r="D15" s="210" t="s">
        <v>5</v>
      </c>
      <c r="E15" s="50"/>
      <c r="F15" s="210"/>
      <c r="G15" s="50"/>
      <c r="H15" s="37"/>
      <c r="I15" s="50"/>
      <c r="J15" s="210"/>
      <c r="K15" s="28"/>
      <c r="L15" s="210"/>
      <c r="M15" s="28"/>
      <c r="N15" s="200" t="s">
        <v>186</v>
      </c>
      <c r="O15" s="11"/>
    </row>
    <row r="16" spans="1:17" ht="18" customHeight="1" thickTop="1" thickBot="1" x14ac:dyDescent="0.25">
      <c r="A16" s="55"/>
      <c r="B16" s="48" t="s">
        <v>7</v>
      </c>
      <c r="C16" s="29"/>
      <c r="D16" s="210" t="s">
        <v>5</v>
      </c>
      <c r="E16" s="28"/>
      <c r="F16" s="210"/>
      <c r="G16" s="28"/>
      <c r="H16" s="37"/>
      <c r="I16" s="28"/>
      <c r="J16" s="210"/>
      <c r="K16" s="28"/>
      <c r="L16" s="210"/>
      <c r="M16" s="28"/>
      <c r="N16" s="200" t="s">
        <v>186</v>
      </c>
      <c r="O16" s="11"/>
    </row>
    <row r="17" spans="1:15" ht="42" customHeight="1" thickTop="1" thickBot="1" x14ac:dyDescent="0.25">
      <c r="A17" s="55"/>
      <c r="B17" s="48" t="s">
        <v>211</v>
      </c>
      <c r="C17" s="192" t="s">
        <v>212</v>
      </c>
      <c r="D17" s="212" t="s">
        <v>210</v>
      </c>
      <c r="E17" s="28"/>
      <c r="F17" s="212" t="s">
        <v>210</v>
      </c>
      <c r="G17" s="28"/>
      <c r="H17" s="38" t="s">
        <v>210</v>
      </c>
      <c r="I17" s="28"/>
      <c r="J17" s="212" t="s">
        <v>210</v>
      </c>
      <c r="K17" s="28"/>
      <c r="L17" s="212" t="s">
        <v>210</v>
      </c>
      <c r="M17" s="28"/>
      <c r="N17" s="200" t="s">
        <v>186</v>
      </c>
      <c r="O17" s="11"/>
    </row>
    <row r="18" spans="1:15" s="71" customFormat="1" ht="18" customHeight="1" thickTop="1" thickBot="1" x14ac:dyDescent="0.25">
      <c r="A18" s="111"/>
      <c r="B18" s="108"/>
      <c r="C18" s="29"/>
      <c r="D18" s="213"/>
      <c r="E18" s="93"/>
      <c r="F18" s="201"/>
      <c r="G18" s="93"/>
      <c r="H18" s="149"/>
      <c r="I18" s="93"/>
      <c r="J18" s="201"/>
      <c r="K18" s="93"/>
      <c r="L18" s="201"/>
      <c r="M18" s="93"/>
      <c r="N18" s="200" t="s">
        <v>186</v>
      </c>
      <c r="O18" s="91"/>
    </row>
    <row r="19" spans="1:15" ht="18" customHeight="1" thickTop="1" thickBot="1" x14ac:dyDescent="0.25">
      <c r="A19" s="68">
        <v>22</v>
      </c>
      <c r="B19" s="48" t="s">
        <v>36</v>
      </c>
      <c r="C19" s="29"/>
      <c r="D19" s="210" t="s">
        <v>5</v>
      </c>
      <c r="E19" s="28"/>
      <c r="F19" s="210" t="s">
        <v>5</v>
      </c>
      <c r="G19" s="28"/>
      <c r="H19" s="38"/>
      <c r="I19" s="28"/>
      <c r="J19" s="210" t="s">
        <v>5</v>
      </c>
      <c r="K19" s="28"/>
      <c r="L19" s="210" t="s">
        <v>5</v>
      </c>
      <c r="M19" s="28"/>
      <c r="N19" s="200" t="s">
        <v>186</v>
      </c>
      <c r="O19" s="11"/>
    </row>
    <row r="20" spans="1:15" ht="18" customHeight="1" thickTop="1" thickBot="1" x14ac:dyDescent="0.25">
      <c r="B20" s="42" t="s">
        <v>57</v>
      </c>
      <c r="C20" s="29"/>
      <c r="D20" s="210" t="s">
        <v>5</v>
      </c>
      <c r="E20" s="28"/>
      <c r="F20" s="210" t="s">
        <v>5</v>
      </c>
      <c r="G20" s="28"/>
      <c r="H20" s="37" t="s">
        <v>5</v>
      </c>
      <c r="I20" s="28"/>
      <c r="J20" s="210" t="s">
        <v>5</v>
      </c>
      <c r="K20" s="28"/>
      <c r="L20" s="210" t="s">
        <v>5</v>
      </c>
      <c r="M20" s="28"/>
      <c r="N20" s="200" t="s">
        <v>186</v>
      </c>
      <c r="O20" s="11"/>
    </row>
    <row r="21" spans="1:15" ht="27" thickTop="1" thickBot="1" x14ac:dyDescent="0.25">
      <c r="A21" s="69" t="s">
        <v>56</v>
      </c>
      <c r="B21" s="58" t="s">
        <v>63</v>
      </c>
      <c r="C21" s="29"/>
      <c r="D21" s="212">
        <v>350000</v>
      </c>
      <c r="E21" s="28"/>
      <c r="F21" s="212"/>
      <c r="G21" s="28"/>
      <c r="H21" s="37"/>
      <c r="I21" s="28"/>
      <c r="J21" s="212"/>
      <c r="K21" s="28"/>
      <c r="L21" s="212"/>
      <c r="M21" s="28"/>
      <c r="N21" s="200" t="s">
        <v>186</v>
      </c>
      <c r="O21" s="11"/>
    </row>
    <row r="22" spans="1:15" thickTop="1" thickBot="1" x14ac:dyDescent="0.25">
      <c r="A22" s="69"/>
      <c r="B22" s="58" t="s">
        <v>81</v>
      </c>
      <c r="C22" s="29"/>
      <c r="D22" s="212">
        <v>30000</v>
      </c>
      <c r="E22" s="28"/>
      <c r="F22" s="212"/>
      <c r="G22" s="28"/>
      <c r="H22" s="37"/>
      <c r="I22" s="28"/>
      <c r="J22" s="217"/>
      <c r="K22" s="28"/>
      <c r="L22" s="212"/>
      <c r="M22" s="28"/>
      <c r="N22" s="200" t="s">
        <v>186</v>
      </c>
      <c r="O22" s="11"/>
    </row>
    <row r="23" spans="1:15" ht="27" thickTop="1" thickBot="1" x14ac:dyDescent="0.25">
      <c r="A23" s="68" t="s">
        <v>73</v>
      </c>
      <c r="B23" s="58" t="s">
        <v>64</v>
      </c>
      <c r="C23" s="29"/>
      <c r="D23" s="212">
        <v>290000</v>
      </c>
      <c r="E23" s="28"/>
      <c r="F23" s="212"/>
      <c r="G23" s="28"/>
      <c r="H23" s="37"/>
      <c r="I23" s="28"/>
      <c r="J23" s="212"/>
      <c r="K23" s="28"/>
      <c r="L23" s="212"/>
      <c r="M23" s="28"/>
      <c r="N23" s="200" t="s">
        <v>186</v>
      </c>
      <c r="O23" s="11"/>
    </row>
    <row r="24" spans="1:15" thickTop="1" thickBot="1" x14ac:dyDescent="0.25">
      <c r="A24" s="68" t="s">
        <v>74</v>
      </c>
      <c r="B24" s="58" t="s">
        <v>65</v>
      </c>
      <c r="C24" s="29"/>
      <c r="D24" s="212">
        <v>125000</v>
      </c>
      <c r="E24" s="28"/>
      <c r="F24" s="212"/>
      <c r="G24" s="28"/>
      <c r="H24" s="37"/>
      <c r="I24" s="28"/>
      <c r="J24" s="212"/>
      <c r="K24" s="28"/>
      <c r="L24" s="212"/>
      <c r="M24" s="28"/>
      <c r="N24" s="200" t="s">
        <v>186</v>
      </c>
      <c r="O24" s="11"/>
    </row>
    <row r="25" spans="1:15" ht="18" customHeight="1" thickTop="1" thickBot="1" x14ac:dyDescent="0.25">
      <c r="A25" s="68" t="s">
        <v>75</v>
      </c>
      <c r="B25" s="42" t="s">
        <v>61</v>
      </c>
      <c r="C25" s="29"/>
      <c r="D25" s="212">
        <v>185000</v>
      </c>
      <c r="E25" s="28"/>
      <c r="F25" s="212"/>
      <c r="G25" s="28"/>
      <c r="H25" s="37"/>
      <c r="I25" s="28"/>
      <c r="J25" s="212"/>
      <c r="K25" s="28"/>
      <c r="L25" s="212"/>
      <c r="M25" s="28"/>
      <c r="N25" s="200" t="s">
        <v>186</v>
      </c>
      <c r="O25" s="11"/>
    </row>
    <row r="26" spans="1:15" ht="18" customHeight="1" thickTop="1" thickBot="1" x14ac:dyDescent="0.25">
      <c r="A26" s="68" t="s">
        <v>76</v>
      </c>
      <c r="B26" s="42" t="s">
        <v>62</v>
      </c>
      <c r="C26" s="29"/>
      <c r="D26" s="212">
        <v>235000</v>
      </c>
      <c r="E26" s="28"/>
      <c r="F26" s="212"/>
      <c r="G26" s="28"/>
      <c r="H26" s="37"/>
      <c r="I26" s="28"/>
      <c r="J26" s="212"/>
      <c r="K26" s="28"/>
      <c r="L26" s="212"/>
      <c r="M26" s="28"/>
      <c r="N26" s="200" t="s">
        <v>186</v>
      </c>
    </row>
    <row r="27" spans="1:15" ht="18" customHeight="1" thickTop="1" thickBot="1" x14ac:dyDescent="0.25">
      <c r="A27" s="68" t="s">
        <v>78</v>
      </c>
      <c r="B27" s="42" t="s">
        <v>83</v>
      </c>
      <c r="C27" s="29"/>
      <c r="D27" s="212">
        <v>290000</v>
      </c>
      <c r="E27" s="28"/>
      <c r="F27" s="212"/>
      <c r="G27" s="28"/>
      <c r="H27" s="37"/>
      <c r="I27" s="28"/>
      <c r="J27" s="212"/>
      <c r="K27" s="28"/>
      <c r="L27" s="212"/>
      <c r="M27" s="28"/>
      <c r="N27" s="200" t="s">
        <v>186</v>
      </c>
    </row>
    <row r="28" spans="1:15" ht="18" customHeight="1" thickTop="1" thickBot="1" x14ac:dyDescent="0.25">
      <c r="A28" s="68" t="s">
        <v>78</v>
      </c>
      <c r="B28" s="42" t="s">
        <v>215</v>
      </c>
      <c r="C28" s="29"/>
      <c r="D28" s="212">
        <v>170000</v>
      </c>
      <c r="E28" s="28"/>
      <c r="F28" s="212"/>
      <c r="G28" s="28"/>
      <c r="H28" s="37"/>
      <c r="I28" s="28"/>
      <c r="J28" s="212"/>
      <c r="K28" s="28"/>
      <c r="L28" s="212"/>
      <c r="M28" s="28"/>
      <c r="N28" s="200" t="s">
        <v>186</v>
      </c>
    </row>
    <row r="29" spans="1:15" ht="18" customHeight="1" thickTop="1" thickBot="1" x14ac:dyDescent="0.25">
      <c r="A29" s="68"/>
      <c r="B29" s="42" t="s">
        <v>70</v>
      </c>
      <c r="C29" s="29"/>
      <c r="D29" s="212">
        <v>485000</v>
      </c>
      <c r="E29" s="28"/>
      <c r="F29" s="212"/>
      <c r="G29" s="28"/>
      <c r="H29" s="37"/>
      <c r="I29" s="28"/>
      <c r="J29" s="212"/>
      <c r="K29" s="28"/>
      <c r="L29" s="212"/>
      <c r="M29" s="28"/>
      <c r="N29" s="200" t="s">
        <v>186</v>
      </c>
    </row>
    <row r="30" spans="1:15" ht="18" customHeight="1" thickTop="1" thickBot="1" x14ac:dyDescent="0.25">
      <c r="A30" s="156" t="s">
        <v>77</v>
      </c>
      <c r="B30" s="42" t="s">
        <v>72</v>
      </c>
      <c r="C30" s="29"/>
      <c r="D30" s="212">
        <v>50000</v>
      </c>
      <c r="E30" s="28"/>
      <c r="F30" s="212"/>
      <c r="G30" s="28"/>
      <c r="H30" s="37"/>
      <c r="I30" s="28"/>
      <c r="J30" s="217"/>
      <c r="K30" s="28"/>
      <c r="L30" s="212"/>
      <c r="M30" s="28"/>
      <c r="N30" s="200" t="s">
        <v>186</v>
      </c>
    </row>
    <row r="31" spans="1:15" ht="18" customHeight="1" thickTop="1" thickBot="1" x14ac:dyDescent="0.25">
      <c r="A31" s="68"/>
      <c r="B31" s="42" t="s">
        <v>80</v>
      </c>
      <c r="C31" s="29"/>
      <c r="D31" s="212">
        <v>20000</v>
      </c>
      <c r="E31" s="28"/>
      <c r="F31" s="212"/>
      <c r="G31" s="28"/>
      <c r="H31" s="37"/>
      <c r="I31" s="28"/>
      <c r="J31" s="212"/>
      <c r="K31" s="28"/>
      <c r="L31" s="212"/>
      <c r="M31" s="28"/>
      <c r="N31" s="200" t="s">
        <v>186</v>
      </c>
    </row>
    <row r="32" spans="1:15" ht="18" customHeight="1" thickTop="1" thickBot="1" x14ac:dyDescent="0.25">
      <c r="A32" s="68"/>
      <c r="B32" s="42"/>
      <c r="C32" s="29"/>
      <c r="D32" s="212"/>
      <c r="E32" s="28"/>
      <c r="F32" s="210"/>
      <c r="G32" s="28"/>
      <c r="H32" s="37"/>
      <c r="I32" s="28"/>
      <c r="J32" s="218"/>
      <c r="K32" s="28"/>
      <c r="L32" s="210"/>
      <c r="M32" s="28"/>
      <c r="N32" s="200" t="s">
        <v>186</v>
      </c>
    </row>
    <row r="33" spans="1:15" ht="18" customHeight="1" thickTop="1" thickBot="1" x14ac:dyDescent="0.25">
      <c r="A33" s="68" t="s">
        <v>55</v>
      </c>
      <c r="B33" s="48" t="s">
        <v>84</v>
      </c>
      <c r="C33" s="29"/>
      <c r="D33" s="212" t="s">
        <v>85</v>
      </c>
      <c r="E33" s="28"/>
      <c r="F33" s="212"/>
      <c r="G33" s="28"/>
      <c r="H33" s="38"/>
      <c r="I33" s="28"/>
      <c r="J33" s="212"/>
      <c r="K33" s="28"/>
      <c r="L33" s="212"/>
      <c r="M33" s="28"/>
      <c r="N33" s="200" t="s">
        <v>186</v>
      </c>
    </row>
    <row r="34" spans="1:15" ht="18" customHeight="1" thickTop="1" thickBot="1" x14ac:dyDescent="0.25">
      <c r="A34" s="68" t="s">
        <v>53</v>
      </c>
      <c r="B34" s="42" t="s">
        <v>54</v>
      </c>
      <c r="C34" s="29"/>
      <c r="D34" s="212">
        <v>320000</v>
      </c>
      <c r="E34" s="28"/>
      <c r="F34" s="212"/>
      <c r="G34" s="28"/>
      <c r="H34" s="37"/>
      <c r="I34" s="28"/>
      <c r="J34" s="212"/>
      <c r="K34" s="28"/>
      <c r="L34" s="212"/>
      <c r="M34" s="28"/>
      <c r="N34" s="200" t="s">
        <v>186</v>
      </c>
    </row>
    <row r="35" spans="1:15" ht="18" customHeight="1" thickTop="1" thickBot="1" x14ac:dyDescent="0.25">
      <c r="A35" s="68"/>
      <c r="B35" s="42" t="s">
        <v>66</v>
      </c>
      <c r="C35" s="29"/>
      <c r="D35" s="212">
        <v>225000</v>
      </c>
      <c r="E35" s="28"/>
      <c r="F35" s="212"/>
      <c r="G35" s="28"/>
      <c r="H35" s="37"/>
      <c r="I35" s="28"/>
      <c r="J35" s="212"/>
      <c r="K35" s="28"/>
      <c r="L35" s="212"/>
      <c r="M35" s="28"/>
      <c r="N35" s="200" t="s">
        <v>186</v>
      </c>
    </row>
    <row r="36" spans="1:15" ht="18" customHeight="1" thickTop="1" thickBot="1" x14ac:dyDescent="0.25">
      <c r="A36" s="68" t="s">
        <v>79</v>
      </c>
      <c r="B36" s="42" t="s">
        <v>69</v>
      </c>
      <c r="C36" s="29"/>
      <c r="D36" s="212">
        <v>220000</v>
      </c>
      <c r="E36" s="28"/>
      <c r="F36" s="212"/>
      <c r="G36" s="28"/>
      <c r="H36" s="37"/>
      <c r="I36" s="28"/>
      <c r="J36" s="217"/>
      <c r="K36" s="28"/>
      <c r="L36" s="212"/>
      <c r="M36" s="28"/>
      <c r="N36" s="200" t="s">
        <v>186</v>
      </c>
    </row>
    <row r="37" spans="1:15" thickTop="1" thickBot="1" x14ac:dyDescent="0.25">
      <c r="A37" s="54"/>
      <c r="B37" s="58" t="s">
        <v>67</v>
      </c>
      <c r="C37" s="29"/>
      <c r="D37" s="212">
        <v>89000</v>
      </c>
      <c r="E37" s="28"/>
      <c r="F37" s="212"/>
      <c r="G37" s="28"/>
      <c r="H37" s="37"/>
      <c r="I37" s="28"/>
      <c r="J37" s="212"/>
      <c r="K37" s="28"/>
      <c r="L37" s="212"/>
      <c r="M37" s="28"/>
      <c r="N37" s="200" t="s">
        <v>186</v>
      </c>
      <c r="O37" s="11"/>
    </row>
    <row r="38" spans="1:15" ht="18" customHeight="1" thickTop="1" thickBot="1" x14ac:dyDescent="0.25">
      <c r="A38" s="44"/>
      <c r="B38" s="42" t="s">
        <v>68</v>
      </c>
      <c r="C38" s="66"/>
      <c r="D38" s="212">
        <v>32000</v>
      </c>
      <c r="E38" s="49"/>
      <c r="F38" s="212"/>
      <c r="G38" s="49"/>
      <c r="H38" s="37"/>
      <c r="I38" s="49"/>
      <c r="J38" s="212"/>
      <c r="K38" s="49"/>
      <c r="L38" s="212"/>
      <c r="M38" s="49"/>
      <c r="N38" s="200" t="s">
        <v>186</v>
      </c>
      <c r="O38" s="52"/>
    </row>
    <row r="39" spans="1:15" ht="18" customHeight="1" thickTop="1" thickBot="1" x14ac:dyDescent="0.25">
      <c r="A39" s="44"/>
      <c r="B39" s="42" t="s">
        <v>71</v>
      </c>
      <c r="C39" s="66"/>
      <c r="D39" s="212">
        <v>414000</v>
      </c>
      <c r="E39" s="49"/>
      <c r="F39" s="212"/>
      <c r="G39" s="49"/>
      <c r="H39" s="37"/>
      <c r="I39" s="49"/>
      <c r="J39" s="212"/>
      <c r="K39" s="49"/>
      <c r="L39" s="212"/>
      <c r="M39" s="49"/>
      <c r="N39" s="200" t="s">
        <v>186</v>
      </c>
      <c r="O39" s="52"/>
    </row>
    <row r="40" spans="1:15" ht="18" customHeight="1" thickTop="1" thickBot="1" x14ac:dyDescent="0.25">
      <c r="A40" s="44"/>
      <c r="B40" s="157" t="s">
        <v>80</v>
      </c>
      <c r="C40" s="66"/>
      <c r="D40" s="212">
        <v>40000</v>
      </c>
      <c r="E40" s="49"/>
      <c r="F40" s="212"/>
      <c r="G40" s="49"/>
      <c r="H40" s="37"/>
      <c r="I40" s="49"/>
      <c r="J40" s="212"/>
      <c r="K40" s="49"/>
      <c r="L40" s="212"/>
      <c r="M40" s="49"/>
      <c r="N40" s="200" t="s">
        <v>186</v>
      </c>
      <c r="O40" s="52"/>
    </row>
    <row r="41" spans="1:15" ht="18" customHeight="1" thickTop="1" x14ac:dyDescent="0.2">
      <c r="A41" s="156" t="s">
        <v>77</v>
      </c>
      <c r="B41" s="158" t="s">
        <v>72</v>
      </c>
      <c r="C41" s="49"/>
      <c r="D41" s="212">
        <v>40000</v>
      </c>
      <c r="E41" s="49"/>
      <c r="F41" s="212"/>
      <c r="G41" s="49"/>
      <c r="H41" s="37"/>
      <c r="I41" s="49"/>
      <c r="J41" s="217"/>
      <c r="K41" s="49"/>
      <c r="L41" s="212"/>
      <c r="M41" s="49"/>
      <c r="N41" s="200" t="s">
        <v>186</v>
      </c>
    </row>
    <row r="42" spans="1:15" ht="18" customHeight="1" x14ac:dyDescent="0.2">
      <c r="A42" s="156"/>
      <c r="B42" s="158"/>
      <c r="C42" s="49"/>
      <c r="D42" s="201"/>
      <c r="E42" s="49"/>
      <c r="F42" s="201"/>
      <c r="G42" s="49"/>
      <c r="H42" s="67"/>
      <c r="I42" s="49"/>
      <c r="J42" s="219"/>
      <c r="K42" s="49"/>
      <c r="L42" s="201"/>
      <c r="M42" s="49"/>
      <c r="N42" s="201"/>
    </row>
    <row r="43" spans="1:15" ht="18" customHeight="1" x14ac:dyDescent="0.2">
      <c r="A43" s="156"/>
      <c r="B43" s="158"/>
      <c r="C43" s="49"/>
      <c r="D43" s="201"/>
      <c r="E43" s="49"/>
      <c r="F43" s="201"/>
      <c r="G43" s="49"/>
      <c r="H43" s="67"/>
      <c r="I43" s="49"/>
      <c r="J43" s="219"/>
      <c r="K43" s="49"/>
      <c r="L43" s="201"/>
      <c r="M43" s="49"/>
      <c r="N43" s="201"/>
    </row>
    <row r="44" spans="1:15" ht="18" customHeight="1" thickBot="1" x14ac:dyDescent="0.25">
      <c r="A44" s="156"/>
      <c r="B44" s="158"/>
      <c r="C44" s="214"/>
      <c r="D44" s="296"/>
      <c r="E44" s="202"/>
      <c r="F44" s="296"/>
      <c r="G44" s="202"/>
      <c r="H44" s="297"/>
      <c r="I44" s="202"/>
      <c r="J44" s="298"/>
      <c r="K44" s="202"/>
      <c r="L44" s="296"/>
      <c r="M44" s="202"/>
      <c r="N44" s="296"/>
    </row>
    <row r="45" spans="1:15" ht="18" customHeight="1" x14ac:dyDescent="0.2">
      <c r="A45" s="44"/>
      <c r="B45" s="138" t="s">
        <v>82</v>
      </c>
      <c r="C45" s="66"/>
      <c r="D45" s="203">
        <f>SUM(D10:D41)</f>
        <v>3610000</v>
      </c>
      <c r="E45" s="49"/>
      <c r="F45" s="203">
        <f>SUM(F11:F41)</f>
        <v>0</v>
      </c>
      <c r="G45" s="49"/>
      <c r="H45" s="67">
        <f>SUM(H11:H41)</f>
        <v>0</v>
      </c>
      <c r="I45" s="49"/>
      <c r="J45" s="203">
        <f>SUM(J11:J41)</f>
        <v>0</v>
      </c>
      <c r="K45" s="49"/>
      <c r="L45" s="203">
        <f>SUM(L11:L41)</f>
        <v>0</v>
      </c>
      <c r="M45" s="49"/>
      <c r="N45" s="203">
        <f>SUM(N10:N41)</f>
        <v>0</v>
      </c>
      <c r="O45" s="52"/>
    </row>
    <row r="46" spans="1:15" ht="18" customHeight="1" x14ac:dyDescent="0.2">
      <c r="A46" s="44"/>
      <c r="B46" s="42" t="s">
        <v>220</v>
      </c>
      <c r="C46" s="66"/>
      <c r="D46" s="203"/>
      <c r="E46" s="49"/>
      <c r="F46" s="203"/>
      <c r="G46" s="49"/>
      <c r="H46" s="67"/>
      <c r="I46" s="49"/>
      <c r="J46" s="203"/>
      <c r="K46" s="49"/>
      <c r="L46" s="203"/>
      <c r="M46" s="49"/>
      <c r="N46" s="203"/>
      <c r="O46" s="52"/>
    </row>
    <row r="47" spans="1:15" ht="18" customHeight="1" x14ac:dyDescent="0.2">
      <c r="A47" s="44"/>
      <c r="B47" s="42"/>
      <c r="C47" s="66"/>
      <c r="D47" s="203"/>
      <c r="E47" s="49"/>
      <c r="F47" s="203"/>
      <c r="G47" s="49"/>
      <c r="H47" s="67"/>
      <c r="I47" s="49"/>
      <c r="J47" s="203"/>
      <c r="K47" s="49"/>
      <c r="L47" s="203"/>
      <c r="M47" s="49"/>
      <c r="N47" s="203"/>
      <c r="O47" s="52"/>
    </row>
    <row r="48" spans="1:15" ht="18" customHeight="1" thickBot="1" x14ac:dyDescent="0.25">
      <c r="A48" s="46"/>
      <c r="B48" s="193"/>
      <c r="C48" s="194"/>
      <c r="D48" s="195"/>
      <c r="E48" s="31"/>
      <c r="F48" s="33"/>
      <c r="G48" s="31"/>
      <c r="H48" s="33"/>
      <c r="I48" s="31"/>
      <c r="J48" s="220"/>
      <c r="K48" s="31"/>
      <c r="L48" s="205"/>
      <c r="M48" s="31"/>
      <c r="N48" s="205"/>
      <c r="O48" s="52"/>
    </row>
    <row r="49" spans="1:19" ht="18" customHeight="1" x14ac:dyDescent="0.25">
      <c r="A49" s="6"/>
      <c r="B49" s="7"/>
      <c r="C49" s="8"/>
      <c r="D49" s="9"/>
      <c r="E49" s="10"/>
      <c r="F49" s="10"/>
      <c r="G49" s="10"/>
      <c r="H49" s="10"/>
      <c r="I49" s="10"/>
      <c r="J49" s="14"/>
      <c r="K49" s="10"/>
      <c r="L49" s="10"/>
      <c r="M49" s="10"/>
      <c r="N49" s="10"/>
      <c r="O49" s="52"/>
    </row>
    <row r="50" spans="1:19" s="13" customFormat="1" ht="18" customHeight="1" x14ac:dyDescent="0.2">
      <c r="A50" s="16"/>
      <c r="B50" s="16"/>
      <c r="C50" s="16"/>
      <c r="D50" s="60"/>
      <c r="E50" s="16"/>
      <c r="F50" s="153"/>
      <c r="G50" s="16"/>
      <c r="H50" s="153"/>
      <c r="I50" s="16"/>
      <c r="J50" s="153"/>
      <c r="K50" s="16"/>
      <c r="L50" s="153"/>
      <c r="M50" s="16"/>
      <c r="N50" s="153"/>
      <c r="O50" s="53"/>
      <c r="P50" s="51"/>
      <c r="Q50" s="51"/>
    </row>
    <row r="51" spans="1:19" ht="19.5" customHeight="1" x14ac:dyDescent="0.2">
      <c r="D51" s="62"/>
      <c r="F51" s="59"/>
      <c r="H51" s="59"/>
      <c r="O51" s="52"/>
      <c r="R51" s="52"/>
      <c r="S51" s="52"/>
    </row>
    <row r="52" spans="1:19" ht="20.25" customHeight="1" x14ac:dyDescent="0.2">
      <c r="D52" s="62"/>
      <c r="F52" s="59"/>
      <c r="H52" s="59"/>
      <c r="O52" s="52"/>
      <c r="R52" s="52"/>
      <c r="S52" s="52"/>
    </row>
    <row r="53" spans="1:19" ht="12.75" x14ac:dyDescent="0.2">
      <c r="D53" s="61"/>
      <c r="F53" s="59"/>
      <c r="H53" s="59"/>
    </row>
  </sheetData>
  <mergeCells count="26">
    <mergeCell ref="M5:N5"/>
    <mergeCell ref="M6:N6"/>
    <mergeCell ref="M7:N7"/>
    <mergeCell ref="M8:N8"/>
    <mergeCell ref="C2:D3"/>
    <mergeCell ref="F2:L3"/>
    <mergeCell ref="C5:D5"/>
    <mergeCell ref="E5:F5"/>
    <mergeCell ref="G5:H5"/>
    <mergeCell ref="I5:J5"/>
    <mergeCell ref="K5:L5"/>
    <mergeCell ref="C7:D7"/>
    <mergeCell ref="E7:F7"/>
    <mergeCell ref="G7:H7"/>
    <mergeCell ref="I7:J7"/>
    <mergeCell ref="K7:L7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K8:L8"/>
  </mergeCells>
  <printOptions horizontalCentered="1"/>
  <pageMargins left="0.35" right="0.35" top="0.35" bottom="0.5" header="0" footer="0.25"/>
  <pageSetup paperSize="3" scale="46" fitToHeight="0" orientation="landscape" r:id="rId1"/>
  <headerFooter alignWithMargins="0">
    <oddFooter>&amp;LPrint Time - &amp;T &amp;D&amp;RPage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T51"/>
  <sheetViews>
    <sheetView showGridLines="0" zoomScale="85" zoomScaleNormal="85" workbookViewId="0">
      <pane xSplit="2" ySplit="9" topLeftCell="C10" activePane="bottomRight" state="frozen"/>
      <selection pane="topRight" activeCell="F1" sqref="F1"/>
      <selection pane="bottomLeft" activeCell="A10" sqref="A10"/>
      <selection pane="bottomRight" activeCell="B6" sqref="B6"/>
    </sheetView>
  </sheetViews>
  <sheetFormatPr defaultRowHeight="14.25" x14ac:dyDescent="0.2"/>
  <cols>
    <col min="1" max="1" width="12" customWidth="1"/>
    <col min="2" max="2" width="63.7109375" customWidth="1"/>
    <col min="3" max="3" width="12.140625" customWidth="1"/>
    <col min="4" max="4" width="16.5703125" style="2" customWidth="1"/>
    <col min="5" max="5" width="8.5703125" customWidth="1"/>
    <col min="6" max="6" width="16.5703125" customWidth="1"/>
    <col min="7" max="7" width="9.28515625" customWidth="1"/>
    <col min="8" max="8" width="17.7109375" customWidth="1"/>
    <col min="9" max="9" width="8.5703125" customWidth="1"/>
    <col min="10" max="10" width="16.5703125" customWidth="1"/>
    <col min="11" max="11" width="8.5703125" customWidth="1"/>
    <col min="12" max="12" width="16.5703125" customWidth="1"/>
    <col min="13" max="13" width="8.5703125" style="16" customWidth="1"/>
    <col min="14" max="14" width="16.5703125" style="16" customWidth="1"/>
    <col min="15" max="15" width="8.5703125" customWidth="1"/>
    <col min="16" max="16" width="16.5703125" customWidth="1"/>
    <col min="17" max="17" width="8.5703125" customWidth="1"/>
    <col min="18" max="18" width="16.5703125" customWidth="1"/>
    <col min="20" max="20" width="18.28515625" customWidth="1"/>
  </cols>
  <sheetData>
    <row r="2" spans="1:17" ht="19.5" customHeight="1" x14ac:dyDescent="0.2">
      <c r="C2" s="374" t="s">
        <v>4</v>
      </c>
      <c r="D2" s="374"/>
      <c r="E2" s="3"/>
      <c r="F2" s="375" t="s">
        <v>28</v>
      </c>
      <c r="G2" s="375"/>
      <c r="H2" s="375"/>
      <c r="I2" s="375"/>
      <c r="J2" s="375"/>
      <c r="K2" s="375"/>
      <c r="L2" s="375"/>
      <c r="M2" s="70"/>
      <c r="N2" s="70"/>
      <c r="O2" s="70"/>
      <c r="P2" s="70"/>
      <c r="Q2" s="3"/>
    </row>
    <row r="3" spans="1:17" ht="40.15" customHeight="1" thickBot="1" x14ac:dyDescent="0.25">
      <c r="C3" s="374"/>
      <c r="D3" s="374"/>
      <c r="E3" s="3"/>
      <c r="F3" s="376"/>
      <c r="G3" s="376"/>
      <c r="H3" s="376"/>
      <c r="I3" s="376"/>
      <c r="J3" s="376"/>
      <c r="K3" s="376"/>
      <c r="L3" s="376"/>
      <c r="O3" s="16"/>
      <c r="P3" s="16"/>
      <c r="Q3" s="3"/>
    </row>
    <row r="4" spans="1:17" ht="15.75" thickTop="1" thickBot="1" x14ac:dyDescent="0.25">
      <c r="F4" s="5"/>
      <c r="G4" s="1"/>
      <c r="H4" s="4"/>
      <c r="J4" s="13"/>
      <c r="L4" s="13"/>
      <c r="N4" s="13"/>
      <c r="O4" s="16"/>
      <c r="P4" s="16"/>
    </row>
    <row r="5" spans="1:17" ht="18" customHeight="1" x14ac:dyDescent="0.2">
      <c r="A5" s="32" t="s">
        <v>2</v>
      </c>
      <c r="B5" s="17"/>
      <c r="C5" s="370"/>
      <c r="D5" s="371"/>
      <c r="E5" s="370" t="s">
        <v>113</v>
      </c>
      <c r="F5" s="371"/>
      <c r="G5" s="370" t="s">
        <v>88</v>
      </c>
      <c r="H5" s="371"/>
      <c r="I5" s="370" t="s">
        <v>107</v>
      </c>
      <c r="J5" s="371"/>
      <c r="K5" s="370" t="s">
        <v>89</v>
      </c>
      <c r="L5" s="371"/>
      <c r="M5" s="370" t="s">
        <v>8</v>
      </c>
      <c r="N5" s="371"/>
      <c r="O5" s="16"/>
      <c r="P5" s="16"/>
    </row>
    <row r="6" spans="1:17" ht="18" customHeight="1" x14ac:dyDescent="0.2">
      <c r="A6" s="18"/>
      <c r="B6" s="127" t="s">
        <v>225</v>
      </c>
      <c r="C6" s="366" t="s">
        <v>185</v>
      </c>
      <c r="D6" s="367"/>
      <c r="E6" s="368" t="s">
        <v>21</v>
      </c>
      <c r="F6" s="369"/>
      <c r="G6" s="368" t="s">
        <v>22</v>
      </c>
      <c r="H6" s="369"/>
      <c r="I6" s="368" t="s">
        <v>23</v>
      </c>
      <c r="J6" s="369"/>
      <c r="K6" s="368" t="s">
        <v>22</v>
      </c>
      <c r="L6" s="369"/>
      <c r="M6" s="368"/>
      <c r="N6" s="369"/>
    </row>
    <row r="7" spans="1:17" ht="18" customHeight="1" x14ac:dyDescent="0.2">
      <c r="A7" s="18"/>
      <c r="B7" s="127" t="s">
        <v>30</v>
      </c>
      <c r="C7" s="377"/>
      <c r="D7" s="378"/>
      <c r="E7" s="372" t="s">
        <v>91</v>
      </c>
      <c r="F7" s="373"/>
      <c r="G7" s="372" t="s">
        <v>90</v>
      </c>
      <c r="H7" s="373"/>
      <c r="I7" s="372" t="s">
        <v>92</v>
      </c>
      <c r="J7" s="373"/>
      <c r="K7" s="372" t="s">
        <v>93</v>
      </c>
      <c r="L7" s="373"/>
      <c r="M7" s="372" t="s">
        <v>219</v>
      </c>
      <c r="N7" s="373"/>
    </row>
    <row r="8" spans="1:17" ht="18" customHeight="1" thickBot="1" x14ac:dyDescent="0.25">
      <c r="A8" s="19"/>
      <c r="B8" s="20"/>
      <c r="C8" s="360"/>
      <c r="D8" s="361"/>
      <c r="E8" s="362"/>
      <c r="F8" s="363"/>
      <c r="G8" s="364"/>
      <c r="H8" s="365"/>
      <c r="I8" s="362"/>
      <c r="J8" s="363"/>
      <c r="K8" s="362"/>
      <c r="L8" s="363"/>
      <c r="M8" s="362"/>
      <c r="N8" s="363"/>
    </row>
    <row r="9" spans="1:17" ht="18" customHeight="1" thickTop="1" thickBot="1" x14ac:dyDescent="0.25">
      <c r="A9" s="21" t="s">
        <v>0</v>
      </c>
      <c r="B9" s="22" t="s">
        <v>1</v>
      </c>
      <c r="C9" s="206"/>
      <c r="D9" s="207"/>
      <c r="E9" s="196"/>
      <c r="F9" s="197"/>
      <c r="G9" s="25"/>
      <c r="H9" s="26"/>
      <c r="I9" s="25"/>
      <c r="J9" s="26"/>
      <c r="K9" s="25"/>
      <c r="L9" s="26"/>
      <c r="M9" s="196"/>
      <c r="N9" s="197"/>
    </row>
    <row r="10" spans="1:17" ht="18" customHeight="1" thickTop="1" x14ac:dyDescent="0.2">
      <c r="A10" s="39"/>
      <c r="B10" s="40" t="s">
        <v>3</v>
      </c>
      <c r="C10" s="208"/>
      <c r="D10" s="199" t="s">
        <v>14</v>
      </c>
      <c r="E10" s="35"/>
      <c r="F10" s="199"/>
      <c r="G10" s="27"/>
      <c r="H10" s="57" t="s">
        <v>85</v>
      </c>
      <c r="I10" s="27"/>
      <c r="J10" s="57"/>
      <c r="K10" s="64"/>
      <c r="L10" s="57"/>
      <c r="M10" s="198"/>
      <c r="N10" s="259"/>
      <c r="O10" s="11"/>
    </row>
    <row r="11" spans="1:17" s="16" customFormat="1" ht="25.5" x14ac:dyDescent="0.2">
      <c r="A11" s="41"/>
      <c r="B11" s="48" t="s">
        <v>9</v>
      </c>
      <c r="C11" s="274" t="s">
        <v>214</v>
      </c>
      <c r="D11" s="210" t="s">
        <v>5</v>
      </c>
      <c r="E11" s="50"/>
      <c r="F11" s="210"/>
      <c r="G11" s="30"/>
      <c r="H11" s="37"/>
      <c r="I11" s="50"/>
      <c r="J11" s="37"/>
      <c r="K11" s="30"/>
      <c r="L11" s="37"/>
      <c r="M11" s="28"/>
      <c r="N11" s="210" t="s">
        <v>5</v>
      </c>
      <c r="O11" s="11"/>
    </row>
    <row r="12" spans="1:17" s="16" customFormat="1" ht="12.75" x14ac:dyDescent="0.2">
      <c r="A12" s="41"/>
      <c r="B12" s="48" t="s">
        <v>13</v>
      </c>
      <c r="C12" s="36"/>
      <c r="D12" s="210" t="s">
        <v>5</v>
      </c>
      <c r="E12" s="28"/>
      <c r="F12" s="241"/>
      <c r="G12" s="28"/>
      <c r="H12" s="38"/>
      <c r="I12" s="36"/>
      <c r="J12" s="38"/>
      <c r="K12" s="28"/>
      <c r="L12" s="38"/>
      <c r="M12" s="28"/>
      <c r="N12" s="212" t="s">
        <v>200</v>
      </c>
      <c r="O12" s="11"/>
    </row>
    <row r="13" spans="1:17" ht="18" customHeight="1" x14ac:dyDescent="0.2">
      <c r="A13" s="43"/>
      <c r="B13" s="48" t="s">
        <v>217</v>
      </c>
      <c r="C13" s="28"/>
      <c r="D13" s="210" t="s">
        <v>5</v>
      </c>
      <c r="E13" s="56"/>
      <c r="F13" s="210"/>
      <c r="G13" s="56"/>
      <c r="H13" s="37"/>
      <c r="I13" s="30"/>
      <c r="J13" s="37"/>
      <c r="K13" s="28"/>
      <c r="L13" s="37"/>
      <c r="M13" s="28"/>
      <c r="N13" s="261" t="s">
        <v>5</v>
      </c>
      <c r="O13" s="11"/>
    </row>
    <row r="14" spans="1:17" s="16" customFormat="1" ht="18" customHeight="1" x14ac:dyDescent="0.2">
      <c r="A14" s="43"/>
      <c r="B14" s="48" t="s">
        <v>189</v>
      </c>
      <c r="C14" s="28"/>
      <c r="D14" s="211" t="s">
        <v>213</v>
      </c>
      <c r="E14" s="50"/>
      <c r="F14" s="211"/>
      <c r="G14" s="50"/>
      <c r="H14" s="99"/>
      <c r="I14" s="50"/>
      <c r="J14" s="99"/>
      <c r="K14" s="28"/>
      <c r="L14" s="99"/>
      <c r="M14" s="28"/>
      <c r="N14" s="262" t="s">
        <v>190</v>
      </c>
      <c r="O14" s="11"/>
    </row>
    <row r="15" spans="1:17" ht="18" customHeight="1" x14ac:dyDescent="0.2">
      <c r="A15" s="55"/>
      <c r="B15" s="48" t="s">
        <v>7</v>
      </c>
      <c r="C15" s="29"/>
      <c r="D15" s="210" t="s">
        <v>5</v>
      </c>
      <c r="E15" s="28"/>
      <c r="F15" s="210"/>
      <c r="G15" s="28"/>
      <c r="H15" s="222"/>
      <c r="I15" s="28"/>
      <c r="J15" s="37"/>
      <c r="K15" s="28"/>
      <c r="L15" s="37"/>
      <c r="M15" s="28"/>
      <c r="N15" s="261"/>
      <c r="O15" s="11"/>
    </row>
    <row r="16" spans="1:17" s="16" customFormat="1" ht="18" customHeight="1" x14ac:dyDescent="0.2">
      <c r="A16" s="55"/>
      <c r="B16" s="48"/>
      <c r="C16" s="29"/>
      <c r="D16" s="210"/>
      <c r="E16" s="28"/>
      <c r="F16" s="210"/>
      <c r="G16" s="28"/>
      <c r="H16" s="37"/>
      <c r="I16" s="28"/>
      <c r="J16" s="37"/>
      <c r="K16" s="28"/>
      <c r="L16" s="37"/>
      <c r="M16" s="28"/>
      <c r="N16" s="261"/>
      <c r="O16" s="11"/>
    </row>
    <row r="17" spans="1:15" ht="18" customHeight="1" x14ac:dyDescent="0.2">
      <c r="A17" s="68" t="s">
        <v>86</v>
      </c>
      <c r="B17" s="48" t="s">
        <v>87</v>
      </c>
      <c r="C17" s="29"/>
      <c r="D17" s="218"/>
      <c r="E17" s="28"/>
      <c r="F17" s="212"/>
      <c r="G17" s="28"/>
      <c r="H17" s="38"/>
      <c r="I17" s="28"/>
      <c r="J17" s="37"/>
      <c r="K17" s="28"/>
      <c r="L17" s="37"/>
      <c r="M17" s="28"/>
      <c r="N17" s="263"/>
      <c r="O17" s="11"/>
    </row>
    <row r="18" spans="1:15" s="16" customFormat="1" ht="18" customHeight="1" x14ac:dyDescent="0.2">
      <c r="A18" s="69"/>
      <c r="B18" s="42" t="s">
        <v>50</v>
      </c>
      <c r="C18" s="29"/>
      <c r="D18" s="212">
        <v>2000</v>
      </c>
      <c r="E18" s="28"/>
      <c r="F18" s="212"/>
      <c r="G18" s="28"/>
      <c r="H18" s="99"/>
      <c r="I18" s="28"/>
      <c r="J18" s="38"/>
      <c r="K18" s="28"/>
      <c r="L18" s="38"/>
      <c r="M18" s="28"/>
      <c r="N18" s="264"/>
      <c r="O18" s="11"/>
    </row>
    <row r="19" spans="1:15" s="16" customFormat="1" ht="12.75" x14ac:dyDescent="0.2">
      <c r="A19" s="68"/>
      <c r="B19" s="42" t="s">
        <v>96</v>
      </c>
      <c r="C19" s="29"/>
      <c r="D19" s="212">
        <v>6000</v>
      </c>
      <c r="E19" s="258"/>
      <c r="F19" s="218"/>
      <c r="G19" s="28"/>
      <c r="H19" s="38"/>
      <c r="I19" s="28"/>
      <c r="J19" s="38"/>
      <c r="K19" s="28"/>
      <c r="L19" s="187"/>
      <c r="M19" s="28"/>
      <c r="N19" s="264"/>
      <c r="O19" s="11"/>
    </row>
    <row r="20" spans="1:15" s="16" customFormat="1" ht="18" customHeight="1" x14ac:dyDescent="0.2">
      <c r="A20" s="68"/>
      <c r="B20" s="42" t="s">
        <v>98</v>
      </c>
      <c r="C20" s="29"/>
      <c r="D20" s="210" t="s">
        <v>5</v>
      </c>
      <c r="E20" s="28"/>
      <c r="F20" s="210" t="s">
        <v>5</v>
      </c>
      <c r="G20" s="28"/>
      <c r="H20" s="37" t="s">
        <v>5</v>
      </c>
      <c r="I20" s="28"/>
      <c r="J20" s="37" t="s">
        <v>5</v>
      </c>
      <c r="K20" s="28"/>
      <c r="L20" s="37" t="s">
        <v>5</v>
      </c>
      <c r="M20" s="28"/>
      <c r="N20" s="261" t="s">
        <v>5</v>
      </c>
      <c r="O20" s="11"/>
    </row>
    <row r="21" spans="1:15" s="16" customFormat="1" ht="18" customHeight="1" x14ac:dyDescent="0.2">
      <c r="A21" s="68"/>
      <c r="B21" s="42" t="s">
        <v>102</v>
      </c>
      <c r="C21" s="29"/>
      <c r="D21" s="210" t="s">
        <v>5</v>
      </c>
      <c r="E21" s="28"/>
      <c r="F21" s="210" t="s">
        <v>5</v>
      </c>
      <c r="G21" s="28"/>
      <c r="H21" s="37" t="s">
        <v>5</v>
      </c>
      <c r="I21" s="28"/>
      <c r="J21" s="37" t="s">
        <v>5</v>
      </c>
      <c r="K21" s="28"/>
      <c r="L21" s="37" t="s">
        <v>5</v>
      </c>
      <c r="M21" s="28"/>
      <c r="N21" s="261" t="s">
        <v>5</v>
      </c>
      <c r="O21" s="11"/>
    </row>
    <row r="22" spans="1:15" s="16" customFormat="1" ht="25.5" x14ac:dyDescent="0.2">
      <c r="A22" s="68"/>
      <c r="B22" s="42" t="s">
        <v>208</v>
      </c>
      <c r="C22" s="29"/>
      <c r="D22" s="241" t="s">
        <v>205</v>
      </c>
      <c r="E22" s="28"/>
      <c r="F22" s="241" t="s">
        <v>206</v>
      </c>
      <c r="G22" s="28"/>
      <c r="H22" s="187" t="s">
        <v>206</v>
      </c>
      <c r="I22" s="28"/>
      <c r="J22" s="187" t="s">
        <v>206</v>
      </c>
      <c r="K22" s="28"/>
      <c r="L22" s="187" t="s">
        <v>206</v>
      </c>
      <c r="M22" s="28"/>
      <c r="N22" s="265" t="s">
        <v>206</v>
      </c>
      <c r="O22" s="11"/>
    </row>
    <row r="23" spans="1:15" s="16" customFormat="1" ht="18" customHeight="1" x14ac:dyDescent="0.2">
      <c r="A23" s="68"/>
      <c r="B23" s="42" t="s">
        <v>103</v>
      </c>
      <c r="C23" s="29"/>
      <c r="D23" s="210" t="s">
        <v>5</v>
      </c>
      <c r="E23" s="28"/>
      <c r="F23" s="210"/>
      <c r="G23" s="28"/>
      <c r="H23" s="37"/>
      <c r="I23" s="28"/>
      <c r="J23" s="37"/>
      <c r="K23" s="28"/>
      <c r="L23" s="37"/>
      <c r="M23" s="28"/>
      <c r="N23" s="261"/>
      <c r="O23" s="11"/>
    </row>
    <row r="24" spans="1:15" s="16" customFormat="1" ht="18" customHeight="1" x14ac:dyDescent="0.2">
      <c r="A24" s="68"/>
      <c r="B24" s="42" t="s">
        <v>97</v>
      </c>
      <c r="C24" s="29"/>
      <c r="D24" s="212">
        <v>10000</v>
      </c>
      <c r="E24" s="28"/>
      <c r="F24" s="212"/>
      <c r="G24" s="28"/>
      <c r="H24" s="99"/>
      <c r="I24" s="28"/>
      <c r="J24" s="38"/>
      <c r="K24" s="28"/>
      <c r="L24" s="38"/>
      <c r="M24" s="28"/>
      <c r="N24" s="264"/>
      <c r="O24" s="11"/>
    </row>
    <row r="25" spans="1:15" s="16" customFormat="1" ht="18" customHeight="1" x14ac:dyDescent="0.2">
      <c r="A25" s="68"/>
      <c r="B25" s="42" t="s">
        <v>105</v>
      </c>
      <c r="C25" s="29"/>
      <c r="D25" s="212">
        <v>25000</v>
      </c>
      <c r="E25" s="273" t="s">
        <v>5</v>
      </c>
      <c r="F25" s="212"/>
      <c r="G25" s="28"/>
      <c r="H25" s="99"/>
      <c r="I25" s="28"/>
      <c r="J25" s="38"/>
      <c r="K25" s="28"/>
      <c r="L25" s="38"/>
      <c r="M25" s="28"/>
      <c r="N25" s="264"/>
      <c r="O25" s="11"/>
    </row>
    <row r="26" spans="1:15" s="16" customFormat="1" ht="18" customHeight="1" x14ac:dyDescent="0.2">
      <c r="A26" s="68"/>
      <c r="B26" s="42" t="s">
        <v>104</v>
      </c>
      <c r="C26" s="29"/>
      <c r="D26" s="212">
        <v>6000</v>
      </c>
      <c r="E26" s="28"/>
      <c r="F26" s="212"/>
      <c r="G26" s="28"/>
      <c r="H26" s="99"/>
      <c r="I26" s="28"/>
      <c r="J26" s="38"/>
      <c r="K26" s="28"/>
      <c r="L26" s="137"/>
      <c r="M26" s="28"/>
      <c r="N26" s="264"/>
      <c r="O26" s="11"/>
    </row>
    <row r="27" spans="1:15" s="16" customFormat="1" ht="18" customHeight="1" x14ac:dyDescent="0.2">
      <c r="A27" s="68"/>
      <c r="B27" s="42" t="s">
        <v>216</v>
      </c>
      <c r="C27" s="29"/>
      <c r="D27" s="210" t="s">
        <v>5</v>
      </c>
      <c r="E27" s="28"/>
      <c r="F27" s="210"/>
      <c r="G27" s="28"/>
      <c r="H27" s="222"/>
      <c r="I27" s="28"/>
      <c r="J27" s="37"/>
      <c r="K27" s="28"/>
      <c r="L27" s="222"/>
      <c r="M27" s="28"/>
      <c r="N27" s="261"/>
      <c r="O27" s="11"/>
    </row>
    <row r="28" spans="1:15" s="16" customFormat="1" ht="18" customHeight="1" x14ac:dyDescent="0.2">
      <c r="A28" s="68"/>
      <c r="B28" s="42" t="s">
        <v>100</v>
      </c>
      <c r="C28" s="29"/>
      <c r="D28" s="212">
        <v>120000</v>
      </c>
      <c r="E28" s="28"/>
      <c r="F28" s="212"/>
      <c r="G28" s="28"/>
      <c r="H28" s="99"/>
      <c r="I28" s="28"/>
      <c r="J28" s="38"/>
      <c r="K28" s="28"/>
      <c r="L28" s="38"/>
      <c r="M28" s="28"/>
      <c r="N28" s="264"/>
      <c r="O28" s="11"/>
    </row>
    <row r="29" spans="1:15" s="16" customFormat="1" ht="18" customHeight="1" x14ac:dyDescent="0.2">
      <c r="A29" s="68"/>
      <c r="B29" s="42" t="s">
        <v>99</v>
      </c>
      <c r="C29" s="29"/>
      <c r="D29" s="212">
        <v>10000</v>
      </c>
      <c r="E29" s="28"/>
      <c r="F29" s="212"/>
      <c r="G29" s="28"/>
      <c r="H29" s="99"/>
      <c r="I29" s="28"/>
      <c r="J29" s="189"/>
      <c r="K29" s="28"/>
      <c r="L29" s="38"/>
      <c r="M29" s="28"/>
      <c r="N29" s="264"/>
      <c r="O29" s="11"/>
    </row>
    <row r="30" spans="1:15" s="16" customFormat="1" ht="18" customHeight="1" x14ac:dyDescent="0.2">
      <c r="A30" s="68"/>
      <c r="B30" s="42" t="s">
        <v>106</v>
      </c>
      <c r="C30" s="29"/>
      <c r="D30" s="212">
        <v>55000</v>
      </c>
      <c r="E30" s="28"/>
      <c r="F30" s="212"/>
      <c r="G30" s="28"/>
      <c r="H30" s="38"/>
      <c r="I30" s="28"/>
      <c r="J30" s="38"/>
      <c r="K30" s="28"/>
      <c r="L30" s="38"/>
      <c r="M30" s="28"/>
      <c r="N30" s="264"/>
      <c r="O30" s="11"/>
    </row>
    <row r="31" spans="1:15" s="16" customFormat="1" ht="18" customHeight="1" x14ac:dyDescent="0.2">
      <c r="A31" s="68"/>
      <c r="B31" s="42" t="s">
        <v>101</v>
      </c>
      <c r="C31" s="29"/>
      <c r="D31" s="212" t="s">
        <v>187</v>
      </c>
      <c r="E31" s="28"/>
      <c r="F31" s="212" t="s">
        <v>187</v>
      </c>
      <c r="G31" s="28"/>
      <c r="H31" s="38" t="s">
        <v>187</v>
      </c>
      <c r="I31" s="28"/>
      <c r="J31" s="38"/>
      <c r="K31" s="28"/>
      <c r="L31" s="38" t="s">
        <v>187</v>
      </c>
      <c r="M31" s="28"/>
      <c r="N31" s="264" t="s">
        <v>187</v>
      </c>
      <c r="O31" s="11"/>
    </row>
    <row r="32" spans="1:15" ht="12.75" x14ac:dyDescent="0.2">
      <c r="A32" s="68"/>
      <c r="B32" s="42" t="s">
        <v>42</v>
      </c>
      <c r="C32" s="29"/>
      <c r="D32" s="212">
        <v>2000</v>
      </c>
      <c r="E32" s="28"/>
      <c r="F32" s="212"/>
      <c r="G32" s="28"/>
      <c r="H32" s="38"/>
      <c r="I32" s="28"/>
      <c r="J32" s="38"/>
      <c r="K32" s="28"/>
      <c r="L32" s="187"/>
      <c r="M32" s="28"/>
      <c r="N32" s="264"/>
    </row>
    <row r="33" spans="1:20" s="15" customFormat="1" ht="18" customHeight="1" x14ac:dyDescent="0.2">
      <c r="A33" s="41"/>
      <c r="B33" s="42" t="s">
        <v>10</v>
      </c>
      <c r="C33" s="28"/>
      <c r="D33" s="210" t="s">
        <v>5</v>
      </c>
      <c r="E33" s="50"/>
      <c r="F33" s="210"/>
      <c r="G33" s="50"/>
      <c r="H33" s="37"/>
      <c r="I33" s="50"/>
      <c r="J33" s="38"/>
      <c r="K33" s="28"/>
      <c r="L33" s="37"/>
      <c r="M33" s="28"/>
      <c r="N33" s="261"/>
      <c r="O33" s="11"/>
    </row>
    <row r="34" spans="1:20" s="71" customFormat="1" ht="18" customHeight="1" x14ac:dyDescent="0.2">
      <c r="A34" s="111"/>
      <c r="B34" s="107" t="s">
        <v>94</v>
      </c>
      <c r="C34" s="29"/>
      <c r="D34" s="212" t="s">
        <v>201</v>
      </c>
      <c r="E34" s="93"/>
      <c r="F34" s="212"/>
      <c r="G34" s="93"/>
      <c r="H34" s="38"/>
      <c r="I34" s="93"/>
      <c r="J34" s="38"/>
      <c r="K34" s="93"/>
      <c r="L34" s="38"/>
      <c r="M34" s="93"/>
      <c r="N34" s="264"/>
      <c r="O34" s="91"/>
    </row>
    <row r="35" spans="1:20" s="16" customFormat="1" ht="18" customHeight="1" x14ac:dyDescent="0.2">
      <c r="A35" s="68"/>
      <c r="B35" s="107"/>
      <c r="C35" s="29"/>
      <c r="D35" s="212"/>
      <c r="E35" s="28"/>
      <c r="F35" s="212"/>
      <c r="G35" s="28"/>
      <c r="H35" s="38"/>
      <c r="I35" s="28"/>
      <c r="J35" s="38"/>
      <c r="K35" s="28"/>
      <c r="L35" s="38"/>
      <c r="M35" s="28"/>
      <c r="N35" s="264"/>
    </row>
    <row r="36" spans="1:20" s="16" customFormat="1" ht="18" customHeight="1" x14ac:dyDescent="0.2">
      <c r="A36" s="68"/>
      <c r="B36" s="155"/>
      <c r="C36" s="66"/>
      <c r="D36" s="201"/>
      <c r="E36" s="49"/>
      <c r="F36" s="201"/>
      <c r="G36" s="49"/>
      <c r="H36" s="149"/>
      <c r="I36" s="49"/>
      <c r="J36" s="149"/>
      <c r="K36" s="49"/>
      <c r="L36" s="149"/>
      <c r="M36" s="49"/>
      <c r="N36" s="260"/>
    </row>
    <row r="37" spans="1:20" s="16" customFormat="1" ht="18" customHeight="1" thickBot="1" x14ac:dyDescent="0.25">
      <c r="A37" s="44"/>
      <c r="B37" s="42"/>
      <c r="C37" s="214"/>
      <c r="D37" s="205"/>
      <c r="E37" s="202"/>
      <c r="F37" s="216"/>
      <c r="G37" s="49"/>
      <c r="H37" s="67"/>
      <c r="I37" s="49"/>
      <c r="J37" s="67"/>
      <c r="K37" s="49"/>
      <c r="L37" s="67"/>
      <c r="M37" s="202"/>
      <c r="N37" s="275"/>
      <c r="O37" s="52"/>
    </row>
    <row r="38" spans="1:20" s="16" customFormat="1" ht="18" customHeight="1" x14ac:dyDescent="0.2">
      <c r="A38" s="44"/>
      <c r="B38" s="45" t="s">
        <v>192</v>
      </c>
      <c r="C38" s="34"/>
      <c r="D38" s="182">
        <f>SUM(D11:D37)</f>
        <v>236000</v>
      </c>
      <c r="E38" s="35"/>
      <c r="F38" s="182">
        <f>SUM(F11:F37)</f>
        <v>0</v>
      </c>
      <c r="G38" s="35"/>
      <c r="H38" s="182">
        <f>SUM(H11:H37)</f>
        <v>0</v>
      </c>
      <c r="I38" s="35"/>
      <c r="J38" s="182">
        <f>SUM(J11:J37)</f>
        <v>0</v>
      </c>
      <c r="K38" s="35"/>
      <c r="L38" s="182">
        <f>SUM(L11:L37)</f>
        <v>0</v>
      </c>
      <c r="M38" s="35"/>
      <c r="N38" s="266">
        <f>SUM(N11:N37)</f>
        <v>0</v>
      </c>
      <c r="O38" s="52"/>
    </row>
    <row r="39" spans="1:20" s="16" customFormat="1" ht="18" customHeight="1" x14ac:dyDescent="0.2">
      <c r="A39" s="44"/>
      <c r="B39" s="138"/>
      <c r="C39" s="66"/>
      <c r="D39" s="63"/>
      <c r="E39" s="49"/>
      <c r="F39" s="63"/>
      <c r="G39" s="49"/>
      <c r="H39" s="63"/>
      <c r="I39" s="49"/>
      <c r="J39" s="63"/>
      <c r="K39" s="139"/>
      <c r="L39" s="63"/>
      <c r="M39" s="139"/>
      <c r="N39" s="267"/>
      <c r="O39" s="52"/>
    </row>
    <row r="40" spans="1:20" s="16" customFormat="1" ht="18" customHeight="1" x14ac:dyDescent="0.2">
      <c r="A40" s="97"/>
      <c r="B40" s="108" t="s">
        <v>188</v>
      </c>
      <c r="C40" s="29"/>
      <c r="D40" s="99"/>
      <c r="E40" s="93"/>
      <c r="F40" s="99"/>
      <c r="G40" s="96"/>
      <c r="H40" s="99"/>
      <c r="I40" s="93"/>
      <c r="J40" s="99"/>
      <c r="K40" s="93"/>
      <c r="L40" s="99"/>
      <c r="M40" s="139"/>
      <c r="N40" s="263"/>
      <c r="O40" s="52"/>
    </row>
    <row r="41" spans="1:20" s="16" customFormat="1" ht="18" customHeight="1" x14ac:dyDescent="0.2">
      <c r="A41" s="97"/>
      <c r="B41" s="166" t="s">
        <v>202</v>
      </c>
      <c r="C41" s="167"/>
      <c r="D41" s="181">
        <f>SUM(D24:D26)+D28+D29</f>
        <v>171000</v>
      </c>
      <c r="E41" s="168"/>
      <c r="F41" s="181">
        <f>SUM(F24:F26)+F28+F29</f>
        <v>0</v>
      </c>
      <c r="G41" s="168"/>
      <c r="H41" s="181">
        <v>0</v>
      </c>
      <c r="I41" s="170"/>
      <c r="J41" s="181">
        <f>SUM(J24)+J28+J12</f>
        <v>0</v>
      </c>
      <c r="K41" s="170"/>
      <c r="L41" s="181">
        <f>SUM(L24:L26)+L28+L29+L12</f>
        <v>0</v>
      </c>
      <c r="M41" s="170"/>
      <c r="N41" s="268">
        <f>SUM(N24:N26)+N28</f>
        <v>0</v>
      </c>
      <c r="O41" s="52"/>
    </row>
    <row r="42" spans="1:20" s="16" customFormat="1" ht="18" customHeight="1" x14ac:dyDescent="0.2">
      <c r="A42" s="97"/>
      <c r="B42" s="171" t="s">
        <v>203</v>
      </c>
      <c r="C42" s="172"/>
      <c r="D42" s="183">
        <f>D19+D30+D32+D18</f>
        <v>65000</v>
      </c>
      <c r="E42" s="173"/>
      <c r="F42" s="183">
        <f>F19+F30+F32+F18</f>
        <v>0</v>
      </c>
      <c r="G42" s="173"/>
      <c r="H42" s="183">
        <f>H19+H30+H32+H12+H18</f>
        <v>0</v>
      </c>
      <c r="I42" s="175"/>
      <c r="J42" s="183">
        <f>J19+J30+J32+J12+J18</f>
        <v>0</v>
      </c>
      <c r="K42" s="175"/>
      <c r="L42" s="183">
        <f>L30+L12+L18</f>
        <v>0</v>
      </c>
      <c r="M42" s="175"/>
      <c r="N42" s="269">
        <f>N19+N30+N32+N35+N18</f>
        <v>0</v>
      </c>
      <c r="O42" s="52"/>
    </row>
    <row r="43" spans="1:20" s="16" customFormat="1" ht="51.75" thickBot="1" x14ac:dyDescent="0.25">
      <c r="A43" s="97"/>
      <c r="B43" s="180" t="s">
        <v>204</v>
      </c>
      <c r="C43" s="29"/>
      <c r="D43" s="94"/>
      <c r="E43" s="96"/>
      <c r="F43" s="95"/>
      <c r="G43" s="96"/>
      <c r="H43" s="99"/>
      <c r="I43" s="93"/>
      <c r="J43" s="95"/>
      <c r="K43" s="93"/>
      <c r="L43" s="94"/>
      <c r="M43" s="139"/>
      <c r="N43" s="263"/>
      <c r="O43" s="52"/>
    </row>
    <row r="44" spans="1:20" s="13" customFormat="1" ht="18" customHeight="1" x14ac:dyDescent="0.2">
      <c r="A44" s="140"/>
      <c r="B44" s="104" t="s">
        <v>191</v>
      </c>
      <c r="C44" s="34"/>
      <c r="D44" s="101"/>
      <c r="E44" s="102"/>
      <c r="F44" s="101"/>
      <c r="G44" s="102"/>
      <c r="H44" s="101"/>
      <c r="I44" s="102"/>
      <c r="J44" s="101"/>
      <c r="K44" s="102"/>
      <c r="L44" s="184"/>
      <c r="M44" s="35"/>
      <c r="N44" s="270"/>
      <c r="O44" s="53"/>
      <c r="P44" s="51"/>
      <c r="Q44" s="51"/>
    </row>
    <row r="45" spans="1:20" s="13" customFormat="1" ht="25.5" x14ac:dyDescent="0.2">
      <c r="A45" s="143"/>
      <c r="B45" s="282" t="s">
        <v>222</v>
      </c>
      <c r="C45" s="144"/>
      <c r="D45" s="145"/>
      <c r="E45" s="141"/>
      <c r="F45" s="146"/>
      <c r="G45" s="141"/>
      <c r="H45" s="146"/>
      <c r="I45" s="147"/>
      <c r="J45" s="146"/>
      <c r="K45" s="147"/>
      <c r="L45" s="185"/>
      <c r="M45" s="148"/>
      <c r="N45" s="271"/>
      <c r="O45" s="53"/>
      <c r="P45" s="51"/>
      <c r="Q45" s="51"/>
    </row>
    <row r="46" spans="1:20" s="12" customFormat="1" ht="19.5" customHeight="1" thickBot="1" x14ac:dyDescent="0.25">
      <c r="A46" s="90"/>
      <c r="B46" s="104" t="s">
        <v>193</v>
      </c>
      <c r="C46" s="89"/>
      <c r="D46" s="186">
        <f>SUM(F44+H44+J44+L44+N44)</f>
        <v>0</v>
      </c>
      <c r="E46" s="85"/>
      <c r="F46" s="86"/>
      <c r="G46" s="85"/>
      <c r="H46" s="87"/>
      <c r="I46" s="85"/>
      <c r="J46" s="87"/>
      <c r="K46" s="85"/>
      <c r="L46" s="88"/>
      <c r="M46" s="31"/>
      <c r="N46" s="272"/>
      <c r="O46" s="52"/>
      <c r="P46" s="16"/>
      <c r="Q46" s="16"/>
      <c r="R46" s="52"/>
      <c r="S46" s="52"/>
      <c r="T46" s="16"/>
    </row>
    <row r="47" spans="1:20" ht="20.25" customHeight="1" x14ac:dyDescent="0.25">
      <c r="A47" s="6"/>
      <c r="B47" s="7"/>
      <c r="C47" s="8"/>
      <c r="D47" s="9"/>
      <c r="E47" s="10"/>
      <c r="F47" s="10"/>
      <c r="G47" s="10"/>
      <c r="H47" s="10"/>
      <c r="I47" s="10"/>
      <c r="J47" s="14"/>
      <c r="K47" s="10"/>
      <c r="L47" s="10"/>
      <c r="M47" s="10"/>
      <c r="N47" s="10"/>
      <c r="O47" s="52"/>
      <c r="P47" s="16"/>
      <c r="Q47" s="16"/>
      <c r="R47" s="52"/>
      <c r="S47" s="52"/>
      <c r="T47" s="16"/>
    </row>
    <row r="48" spans="1:20" x14ac:dyDescent="0.2">
      <c r="D48" s="60"/>
      <c r="F48" s="153"/>
      <c r="H48" s="153"/>
      <c r="J48" s="153"/>
      <c r="L48" s="153"/>
      <c r="N48" s="153"/>
    </row>
    <row r="49" spans="4:8" x14ac:dyDescent="0.2">
      <c r="D49" s="62"/>
      <c r="F49" s="59"/>
      <c r="H49" s="59"/>
    </row>
    <row r="50" spans="4:8" x14ac:dyDescent="0.2">
      <c r="D50" s="62"/>
      <c r="F50" s="59"/>
      <c r="H50" s="59"/>
    </row>
    <row r="51" spans="4:8" ht="12.75" x14ac:dyDescent="0.2">
      <c r="D51" s="61"/>
      <c r="F51" s="59"/>
      <c r="H51" s="59"/>
    </row>
  </sheetData>
  <mergeCells count="26">
    <mergeCell ref="M5:N5"/>
    <mergeCell ref="M6:N6"/>
    <mergeCell ref="M7:N7"/>
    <mergeCell ref="M8:N8"/>
    <mergeCell ref="G7:H7"/>
    <mergeCell ref="I7:J7"/>
    <mergeCell ref="G6:H6"/>
    <mergeCell ref="K5:L5"/>
    <mergeCell ref="K6:L6"/>
    <mergeCell ref="K7:L7"/>
    <mergeCell ref="C2:D3"/>
    <mergeCell ref="C7:D7"/>
    <mergeCell ref="C8:D8"/>
    <mergeCell ref="E8:F8"/>
    <mergeCell ref="I6:J6"/>
    <mergeCell ref="G5:H5"/>
    <mergeCell ref="E5:F5"/>
    <mergeCell ref="C5:D5"/>
    <mergeCell ref="C6:D6"/>
    <mergeCell ref="I5:J5"/>
    <mergeCell ref="F2:L3"/>
    <mergeCell ref="E7:F7"/>
    <mergeCell ref="E6:F6"/>
    <mergeCell ref="K8:L8"/>
    <mergeCell ref="I8:J8"/>
    <mergeCell ref="G8:H8"/>
  </mergeCells>
  <phoneticPr fontId="0" type="noConversion"/>
  <printOptions horizontalCentered="1"/>
  <pageMargins left="0.35" right="0.35" top="0.35" bottom="0.5" header="0" footer="0.25"/>
  <pageSetup paperSize="3" scale="46" fitToHeight="0" orientation="landscape" r:id="rId1"/>
  <headerFooter alignWithMargins="0">
    <oddFooter>&amp;LPrint Time - &amp;T &amp;D&amp;RPage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2C54-AABC-4D06-9848-7FFED7CCB66E}">
  <dimension ref="A1:S18"/>
  <sheetViews>
    <sheetView topLeftCell="B1" workbookViewId="0">
      <selection activeCell="B7" sqref="B7"/>
    </sheetView>
  </sheetViews>
  <sheetFormatPr defaultColWidth="8.85546875" defaultRowHeight="14.25" x14ac:dyDescent="0.2"/>
  <cols>
    <col min="1" max="1" width="12" style="71" customWidth="1"/>
    <col min="2" max="2" width="63.7109375" style="71" customWidth="1"/>
    <col min="3" max="3" width="8.5703125" style="71" customWidth="1"/>
    <col min="4" max="4" width="26.7109375" style="73" customWidth="1"/>
    <col min="5" max="5" width="8.5703125" style="71" customWidth="1"/>
    <col min="6" max="6" width="16.5703125" style="71" customWidth="1"/>
    <col min="7" max="7" width="9.28515625" style="71" customWidth="1"/>
    <col min="8" max="8" width="17.7109375" style="72" customWidth="1"/>
    <col min="9" max="9" width="10.5703125" style="71" customWidth="1"/>
    <col min="10" max="10" width="16.5703125" style="72" customWidth="1"/>
    <col min="11" max="11" width="8.5703125" style="71" customWidth="1"/>
    <col min="12" max="12" width="16.5703125" style="71" customWidth="1"/>
    <col min="13" max="13" width="8.5703125" style="71" customWidth="1"/>
    <col min="14" max="14" width="16.5703125" style="71" customWidth="1"/>
    <col min="15" max="15" width="8.5703125" style="71" customWidth="1"/>
    <col min="16" max="16" width="16.5703125" style="71" customWidth="1"/>
    <col min="17" max="17" width="8.5703125" style="71" customWidth="1"/>
    <col min="18" max="18" width="16.5703125" style="71" customWidth="1"/>
    <col min="19" max="19" width="8.85546875" style="71"/>
    <col min="20" max="20" width="18.28515625" style="71" customWidth="1"/>
    <col min="21" max="16384" width="8.85546875" style="71"/>
  </cols>
  <sheetData>
    <row r="1" spans="1:19" x14ac:dyDescent="0.2">
      <c r="A1" s="176"/>
      <c r="B1" s="176"/>
      <c r="C1" s="176"/>
      <c r="D1" s="177"/>
      <c r="E1" s="176"/>
      <c r="F1" s="176"/>
      <c r="G1" s="176"/>
      <c r="H1" s="178"/>
      <c r="I1" s="176"/>
      <c r="J1" s="178"/>
      <c r="K1" s="176"/>
      <c r="L1" s="176"/>
    </row>
    <row r="2" spans="1:19" ht="19.5" customHeight="1" x14ac:dyDescent="0.2">
      <c r="A2" s="176"/>
      <c r="B2" s="176"/>
      <c r="C2" s="382" t="s">
        <v>4</v>
      </c>
      <c r="D2" s="382"/>
      <c r="E2" s="382"/>
      <c r="F2" s="383" t="s">
        <v>194</v>
      </c>
      <c r="G2" s="383"/>
      <c r="H2" s="383"/>
      <c r="I2" s="383"/>
      <c r="J2" s="383"/>
      <c r="K2" s="179"/>
      <c r="L2" s="179"/>
      <c r="M2" s="135"/>
      <c r="N2" s="135"/>
      <c r="O2" s="135"/>
      <c r="P2" s="135"/>
      <c r="Q2" s="134"/>
    </row>
    <row r="3" spans="1:19" ht="51" customHeight="1" x14ac:dyDescent="0.2">
      <c r="A3" s="176"/>
      <c r="B3" s="176"/>
      <c r="C3" s="382"/>
      <c r="D3" s="382"/>
      <c r="E3" s="382"/>
      <c r="F3" s="383"/>
      <c r="G3" s="383"/>
      <c r="H3" s="383"/>
      <c r="I3" s="383"/>
      <c r="J3" s="383"/>
      <c r="K3" s="179"/>
      <c r="L3" s="179"/>
      <c r="M3" s="134"/>
      <c r="N3" s="134"/>
      <c r="O3" s="134"/>
      <c r="P3" s="134"/>
      <c r="Q3" s="134"/>
    </row>
    <row r="4" spans="1:19" ht="15" thickBot="1" x14ac:dyDescent="0.25">
      <c r="F4" s="133"/>
      <c r="G4" s="132"/>
      <c r="H4" s="131"/>
      <c r="J4" s="131"/>
      <c r="K4" s="353"/>
      <c r="L4" s="353"/>
    </row>
    <row r="5" spans="1:19" ht="30" customHeight="1" x14ac:dyDescent="0.2">
      <c r="A5" s="130" t="s">
        <v>2</v>
      </c>
      <c r="B5" s="302"/>
      <c r="C5" s="340"/>
      <c r="D5" s="341"/>
      <c r="E5" s="342" t="s">
        <v>195</v>
      </c>
      <c r="F5" s="343"/>
      <c r="G5" s="340" t="s">
        <v>37</v>
      </c>
      <c r="H5" s="341"/>
      <c r="I5" s="340" t="s">
        <v>29</v>
      </c>
      <c r="J5" s="341"/>
      <c r="K5" s="340" t="s">
        <v>28</v>
      </c>
      <c r="L5" s="341"/>
    </row>
    <row r="6" spans="1:19" ht="18" customHeight="1" x14ac:dyDescent="0.2">
      <c r="A6" s="128"/>
      <c r="B6" s="303" t="s">
        <v>225</v>
      </c>
      <c r="C6" s="344"/>
      <c r="D6" s="345"/>
      <c r="E6" s="338"/>
      <c r="F6" s="339"/>
      <c r="G6" s="338"/>
      <c r="H6" s="339"/>
      <c r="I6" s="338"/>
      <c r="J6" s="339"/>
      <c r="K6" s="338"/>
      <c r="L6" s="339"/>
    </row>
    <row r="7" spans="1:19" ht="28.9" customHeight="1" x14ac:dyDescent="0.2">
      <c r="A7" s="128"/>
      <c r="B7" s="303" t="s">
        <v>30</v>
      </c>
      <c r="C7" s="384" t="s">
        <v>196</v>
      </c>
      <c r="D7" s="385"/>
      <c r="E7" s="351"/>
      <c r="F7" s="352"/>
      <c r="G7" s="351"/>
      <c r="H7" s="352"/>
      <c r="I7" s="351"/>
      <c r="J7" s="352"/>
      <c r="K7" s="338"/>
      <c r="L7" s="339"/>
    </row>
    <row r="8" spans="1:19" ht="18" customHeight="1" thickBot="1" x14ac:dyDescent="0.25">
      <c r="A8" s="126"/>
      <c r="B8" s="304"/>
      <c r="C8" s="390">
        <v>2150000</v>
      </c>
      <c r="D8" s="391"/>
      <c r="E8" s="336"/>
      <c r="F8" s="337"/>
      <c r="G8" s="346"/>
      <c r="H8" s="347"/>
      <c r="I8" s="336"/>
      <c r="J8" s="337"/>
      <c r="K8" s="336"/>
      <c r="L8" s="337"/>
    </row>
    <row r="9" spans="1:19" ht="18" customHeight="1" thickTop="1" thickBot="1" x14ac:dyDescent="0.25">
      <c r="A9" s="299" t="s">
        <v>0</v>
      </c>
      <c r="B9" s="299" t="s">
        <v>1</v>
      </c>
      <c r="C9" s="122"/>
      <c r="D9" s="160"/>
      <c r="E9" s="254"/>
      <c r="F9" s="255"/>
      <c r="G9" s="254"/>
      <c r="H9" s="280"/>
      <c r="I9" s="254"/>
      <c r="J9" s="255"/>
      <c r="K9" s="254"/>
      <c r="L9" s="255"/>
    </row>
    <row r="10" spans="1:19" ht="18" customHeight="1" thickTop="1" thickBot="1" x14ac:dyDescent="0.25">
      <c r="A10" s="300"/>
      <c r="B10" s="305" t="s">
        <v>197</v>
      </c>
      <c r="C10" s="386"/>
      <c r="D10" s="387"/>
      <c r="E10" s="388"/>
      <c r="F10" s="389"/>
      <c r="G10" s="388"/>
      <c r="H10" s="389"/>
      <c r="I10" s="388"/>
      <c r="J10" s="389"/>
      <c r="K10" s="388"/>
      <c r="L10" s="389"/>
      <c r="M10" s="92"/>
      <c r="N10" s="91"/>
      <c r="O10" s="91"/>
    </row>
    <row r="11" spans="1:19" ht="18" customHeight="1" thickTop="1" thickBot="1" x14ac:dyDescent="0.25">
      <c r="A11" s="301"/>
      <c r="B11" s="306" t="s">
        <v>198</v>
      </c>
      <c r="C11" s="398"/>
      <c r="D11" s="399"/>
      <c r="E11" s="394"/>
      <c r="F11" s="395"/>
      <c r="G11" s="394"/>
      <c r="H11" s="395"/>
      <c r="I11" s="394"/>
      <c r="J11" s="395"/>
      <c r="K11" s="394"/>
      <c r="L11" s="395"/>
      <c r="M11" s="92"/>
      <c r="N11" s="91"/>
      <c r="O11" s="91"/>
    </row>
    <row r="12" spans="1:19" ht="18" customHeight="1" x14ac:dyDescent="0.2">
      <c r="A12" s="163"/>
      <c r="B12" s="306"/>
      <c r="C12" s="398"/>
      <c r="D12" s="399"/>
      <c r="E12" s="396"/>
      <c r="F12" s="397"/>
      <c r="G12" s="396"/>
      <c r="H12" s="397"/>
      <c r="I12" s="396"/>
      <c r="J12" s="397"/>
      <c r="K12" s="396"/>
      <c r="L12" s="397"/>
      <c r="M12" s="161"/>
      <c r="N12" s="100"/>
      <c r="O12" s="100"/>
    </row>
    <row r="13" spans="1:19" ht="18" customHeight="1" thickBot="1" x14ac:dyDescent="0.25">
      <c r="A13" s="163"/>
      <c r="B13" s="307"/>
      <c r="C13" s="398"/>
      <c r="D13" s="399"/>
      <c r="E13" s="392"/>
      <c r="F13" s="393"/>
      <c r="G13" s="392"/>
      <c r="H13" s="393"/>
      <c r="I13" s="392"/>
      <c r="J13" s="393"/>
      <c r="K13" s="392"/>
      <c r="L13" s="393"/>
      <c r="M13" s="161"/>
      <c r="N13" s="100"/>
      <c r="O13" s="100"/>
    </row>
    <row r="14" spans="1:19" ht="18" customHeight="1" thickBot="1" x14ac:dyDescent="0.25">
      <c r="A14" s="276"/>
      <c r="B14" s="277" t="s">
        <v>199</v>
      </c>
      <c r="C14" s="278"/>
      <c r="D14" s="279">
        <f>SUM(E11:L11)</f>
        <v>0</v>
      </c>
      <c r="E14" s="308"/>
      <c r="F14" s="309"/>
      <c r="G14" s="308"/>
      <c r="H14" s="310"/>
      <c r="I14" s="308"/>
      <c r="J14" s="309"/>
      <c r="K14" s="308"/>
      <c r="L14" s="279"/>
      <c r="M14" s="92"/>
      <c r="N14" s="100"/>
      <c r="O14" s="100"/>
    </row>
    <row r="15" spans="1:19" x14ac:dyDescent="0.2">
      <c r="D15" s="78"/>
      <c r="F15" s="75"/>
      <c r="M15" s="91"/>
      <c r="P15" s="91"/>
      <c r="S15" s="91"/>
    </row>
    <row r="16" spans="1:19" x14ac:dyDescent="0.2">
      <c r="D16" s="77"/>
      <c r="F16" s="75"/>
      <c r="H16" s="74"/>
    </row>
    <row r="17" spans="4:8" x14ac:dyDescent="0.2">
      <c r="D17" s="77"/>
      <c r="F17" s="75"/>
      <c r="H17" s="74"/>
    </row>
    <row r="18" spans="4:8" ht="12.75" x14ac:dyDescent="0.2">
      <c r="D18" s="76"/>
      <c r="F18" s="75"/>
      <c r="H18" s="74"/>
    </row>
  </sheetData>
  <mergeCells count="43">
    <mergeCell ref="C13:D13"/>
    <mergeCell ref="E12:F12"/>
    <mergeCell ref="E13:F13"/>
    <mergeCell ref="I13:J13"/>
    <mergeCell ref="E11:F11"/>
    <mergeCell ref="C11:D11"/>
    <mergeCell ref="C12:D12"/>
    <mergeCell ref="K13:L13"/>
    <mergeCell ref="G11:H11"/>
    <mergeCell ref="G12:H12"/>
    <mergeCell ref="G13:H13"/>
    <mergeCell ref="G8:H8"/>
    <mergeCell ref="I8:J8"/>
    <mergeCell ref="K8:L8"/>
    <mergeCell ref="K11:L11"/>
    <mergeCell ref="K12:L12"/>
    <mergeCell ref="I11:J11"/>
    <mergeCell ref="I12:J12"/>
    <mergeCell ref="C10:D10"/>
    <mergeCell ref="E10:F10"/>
    <mergeCell ref="G10:H10"/>
    <mergeCell ref="K10:L10"/>
    <mergeCell ref="C8:D8"/>
    <mergeCell ref="E8:F8"/>
    <mergeCell ref="I10:J10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2:E3"/>
    <mergeCell ref="F2:J3"/>
    <mergeCell ref="K4:L4"/>
    <mergeCell ref="C5:D5"/>
    <mergeCell ref="E5:F5"/>
    <mergeCell ref="G5:H5"/>
    <mergeCell ref="I5:J5"/>
    <mergeCell ref="K5:L5"/>
  </mergeCells>
  <conditionalFormatting sqref="D14">
    <cfRule type="cellIs" dxfId="1" priority="1" operator="greaterThan">
      <formula>$C$8</formula>
    </cfRule>
    <cfRule type="cellIs" dxfId="0" priority="2" operator="lessThan">
      <formula>$C$8</formula>
    </cfRule>
  </conditionalFormatting>
  <pageMargins left="0.7" right="0.7" top="0.75" bottom="0.75" header="0.3" footer="0.3"/>
  <pageSetup paperSize="2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Building Envelope</vt:lpstr>
      <vt:lpstr>Misc. Metals</vt:lpstr>
      <vt:lpstr>Wet Mechanical</vt:lpstr>
      <vt:lpstr>Glass Rail</vt:lpstr>
      <vt:lpstr>Local Labor and Small Business</vt:lpstr>
      <vt:lpstr>'Building Envelope'!Print_Area</vt:lpstr>
      <vt:lpstr>'Glass Rail'!Print_Area</vt:lpstr>
      <vt:lpstr>'Misc. Metals'!Print_Area</vt:lpstr>
      <vt:lpstr>'Wet Mechanical'!Print_Area</vt:lpstr>
      <vt:lpstr>'Building Envelope'!Print_Titles</vt:lpstr>
      <vt:lpstr>'Glass Rail'!Print_Titles</vt:lpstr>
      <vt:lpstr>'Misc. Metals'!Print_Titles</vt:lpstr>
      <vt:lpstr>'Wet Mechanical'!Print_Titles</vt:lpstr>
    </vt:vector>
  </TitlesOfParts>
  <Company>Hensel Phelps Construction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Hensel Phelps</dc:creator>
  <cp:lastModifiedBy>Rickert, Matthew J.</cp:lastModifiedBy>
  <cp:lastPrinted>2020-01-21T04:57:58Z</cp:lastPrinted>
  <dcterms:created xsi:type="dcterms:W3CDTF">2002-03-22T15:33:58Z</dcterms:created>
  <dcterms:modified xsi:type="dcterms:W3CDTF">2020-01-21T04:58:36Z</dcterms:modified>
</cp:coreProperties>
</file>