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7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pcc2013-my.sharepoint.com/personal/etf_henselphelps_com/Documents/Desktop/RENO/2021/1. Problem Statements/2. Problem Statment FINAL/"/>
    </mc:Choice>
  </mc:AlternateContent>
  <xr:revisionPtr revIDLastSave="49" documentId="8_{E56259BF-6504-4165-AF25-9C36BE67852D}" xr6:coauthVersionLast="46" xr6:coauthVersionMax="46" xr10:uidLastSave="{CF00E5DA-9C92-40AB-B62F-D5CAFFD6A9FB}"/>
  <bookViews>
    <workbookView xWindow="-120" yWindow="-120" windowWidth="29040" windowHeight="15840" xr2:uid="{00000000-000D-0000-FFFF-FFFF00000000}"/>
  </bookViews>
  <sheets>
    <sheet name="MOW Estimate" sheetId="1" r:id="rId1"/>
  </sheets>
  <definedNames>
    <definedName name="_xlnm._FilterDatabase" localSheetId="0" hidden="1">'MOW Estimate'!$B$7:$B$13</definedName>
    <definedName name="_xlnm.Print_Area" localSheetId="0">'MOW Estimate'!$B$1:$L$54</definedName>
    <definedName name="_xlnm.Print_Titles" localSheetId="0">'MOW Estimate'!$1:$5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C36" i="1"/>
  <c r="C18" i="1"/>
  <c r="C14" i="1"/>
  <c r="G12" i="1"/>
  <c r="I12" i="1"/>
  <c r="K12" i="1"/>
  <c r="G22" i="1"/>
  <c r="I22" i="1"/>
  <c r="K22" i="1"/>
  <c r="G23" i="1"/>
  <c r="I23" i="1"/>
  <c r="K23" i="1"/>
  <c r="G24" i="1"/>
  <c r="I24" i="1"/>
  <c r="K24" i="1"/>
  <c r="G25" i="1"/>
  <c r="I25" i="1"/>
  <c r="K25" i="1"/>
  <c r="G26" i="1"/>
  <c r="I26" i="1"/>
  <c r="K26" i="1"/>
  <c r="G27" i="1"/>
  <c r="I27" i="1"/>
  <c r="K27" i="1"/>
  <c r="G28" i="1"/>
  <c r="I28" i="1"/>
  <c r="K28" i="1"/>
  <c r="G29" i="1"/>
  <c r="I29" i="1"/>
  <c r="K29" i="1"/>
  <c r="G30" i="1"/>
  <c r="I30" i="1"/>
  <c r="K30" i="1"/>
  <c r="G31" i="1"/>
  <c r="I31" i="1"/>
  <c r="K31" i="1"/>
  <c r="G32" i="1"/>
  <c r="I32" i="1"/>
  <c r="K32" i="1"/>
  <c r="G33" i="1"/>
  <c r="I33" i="1"/>
  <c r="K33" i="1"/>
  <c r="G34" i="1"/>
  <c r="I34" i="1"/>
  <c r="K34" i="1"/>
  <c r="G35" i="1"/>
  <c r="I35" i="1"/>
  <c r="K35" i="1"/>
  <c r="K21" i="1"/>
  <c r="I21" i="1"/>
  <c r="G21" i="1"/>
  <c r="K36" i="1" l="1"/>
  <c r="I36" i="1"/>
  <c r="G36" i="1"/>
  <c r="L27" i="1"/>
  <c r="L32" i="1"/>
  <c r="L12" i="1"/>
  <c r="L31" i="1"/>
  <c r="L23" i="1"/>
  <c r="L35" i="1"/>
  <c r="L25" i="1"/>
  <c r="L29" i="1"/>
  <c r="L34" i="1"/>
  <c r="L33" i="1"/>
  <c r="L26" i="1"/>
  <c r="L24" i="1"/>
  <c r="L28" i="1"/>
  <c r="L30" i="1"/>
  <c r="L22" i="1"/>
  <c r="L21" i="1"/>
  <c r="K40" i="1"/>
  <c r="K41" i="1"/>
  <c r="K42" i="1"/>
  <c r="K43" i="1"/>
  <c r="K44" i="1"/>
  <c r="I40" i="1"/>
  <c r="I41" i="1"/>
  <c r="I42" i="1"/>
  <c r="I43" i="1"/>
  <c r="I44" i="1"/>
  <c r="G40" i="1"/>
  <c r="G41" i="1"/>
  <c r="G42" i="1"/>
  <c r="G43" i="1"/>
  <c r="G44" i="1"/>
  <c r="L36" i="1" l="1"/>
  <c r="L20" i="1"/>
  <c r="L44" i="1"/>
  <c r="L41" i="1"/>
  <c r="L42" i="1"/>
  <c r="L43" i="1"/>
  <c r="L40" i="1"/>
  <c r="K45" i="1"/>
  <c r="I45" i="1"/>
  <c r="G45" i="1"/>
  <c r="K39" i="1"/>
  <c r="I39" i="1"/>
  <c r="G39" i="1"/>
  <c r="K17" i="1"/>
  <c r="K18" i="1" s="1"/>
  <c r="I17" i="1"/>
  <c r="I18" i="1" s="1"/>
  <c r="G17" i="1"/>
  <c r="G18" i="1" s="1"/>
  <c r="K13" i="1"/>
  <c r="I13" i="1"/>
  <c r="G13" i="1"/>
  <c r="K11" i="1"/>
  <c r="I11" i="1"/>
  <c r="G11" i="1"/>
  <c r="K10" i="1"/>
  <c r="I10" i="1"/>
  <c r="G10" i="1"/>
  <c r="K9" i="1"/>
  <c r="I9" i="1"/>
  <c r="G9" i="1"/>
  <c r="K8" i="1"/>
  <c r="I8" i="1"/>
  <c r="G8" i="1"/>
  <c r="G46" i="1" l="1"/>
  <c r="K46" i="1"/>
  <c r="I46" i="1"/>
  <c r="L10" i="1"/>
  <c r="K14" i="1"/>
  <c r="L9" i="1"/>
  <c r="L13" i="1"/>
  <c r="G14" i="1"/>
  <c r="I14" i="1"/>
  <c r="L11" i="1"/>
  <c r="L17" i="1"/>
  <c r="L8" i="1"/>
  <c r="L45" i="1"/>
  <c r="L39" i="1"/>
  <c r="L46" i="1" l="1"/>
  <c r="K52" i="1"/>
  <c r="K48" i="1"/>
  <c r="G52" i="1"/>
  <c r="G48" i="1"/>
  <c r="I48" i="1"/>
  <c r="I52" i="1"/>
  <c r="L16" i="1"/>
  <c r="L18" i="1"/>
  <c r="L38" i="1"/>
  <c r="L14" i="1"/>
  <c r="L48" i="1" l="1"/>
  <c r="K50" i="1"/>
  <c r="K54" i="1" s="1"/>
  <c r="L52" i="1"/>
  <c r="G54" i="1"/>
  <c r="I50" i="1"/>
  <c r="I54" i="1" s="1"/>
  <c r="L54" i="1" l="1"/>
  <c r="L50" i="1"/>
</calcChain>
</file>

<file path=xl/sharedStrings.xml><?xml version="1.0" encoding="utf-8"?>
<sst xmlns="http://schemas.openxmlformats.org/spreadsheetml/2006/main" count="91" uniqueCount="56">
  <si>
    <t>Maintenance of Way (MOW)</t>
  </si>
  <si>
    <t>2021 ASC STUDENT COMPETITION REGION 7 COMMERCIAL</t>
  </si>
  <si>
    <t>ENTER SCHOOL NAME</t>
  </si>
  <si>
    <t>LABOR</t>
  </si>
  <si>
    <t>MATERIAL</t>
  </si>
  <si>
    <t>EQUIPMENT/OTHER</t>
  </si>
  <si>
    <t>CUMULATIVE</t>
  </si>
  <si>
    <t>PARAMETER / ITEM OF WORK</t>
  </si>
  <si>
    <t xml:space="preserve">QUANTITY </t>
  </si>
  <si>
    <t>UNIT</t>
  </si>
  <si>
    <t>$/UNIT</t>
  </si>
  <si>
    <t>SUBTOTAL</t>
  </si>
  <si>
    <t>TOTAL</t>
  </si>
  <si>
    <t>Concrete</t>
  </si>
  <si>
    <t>Spot Footings</t>
  </si>
  <si>
    <t>CY</t>
  </si>
  <si>
    <t>Continuous Footings</t>
  </si>
  <si>
    <t>Thickened Slab</t>
  </si>
  <si>
    <t>Starter Walls</t>
  </si>
  <si>
    <t>Slab on Grade</t>
  </si>
  <si>
    <t>Slab on Deck</t>
  </si>
  <si>
    <t>Concrete SUBTOTAL</t>
  </si>
  <si>
    <t>Drywall</t>
  </si>
  <si>
    <t>SF</t>
  </si>
  <si>
    <t>Drywall SUBTOTAL</t>
  </si>
  <si>
    <t>Door Frames</t>
  </si>
  <si>
    <t>3'x7' IHM</t>
  </si>
  <si>
    <t>EA</t>
  </si>
  <si>
    <t>3'-6"x7' IHM</t>
  </si>
  <si>
    <t>10'x10' MFR</t>
  </si>
  <si>
    <t>6'x7' IHM</t>
  </si>
  <si>
    <t>4'x7' HM</t>
  </si>
  <si>
    <t>6'x7' HM</t>
  </si>
  <si>
    <t>6'x8' AL</t>
  </si>
  <si>
    <t>6'x7' AL</t>
  </si>
  <si>
    <t>10'x10' N1</t>
  </si>
  <si>
    <t>12'x12'-2" N1</t>
  </si>
  <si>
    <t>12'x14' N1</t>
  </si>
  <si>
    <t>3'x7' HM</t>
  </si>
  <si>
    <t>10'x10'-2" N1</t>
  </si>
  <si>
    <t>9'-10" x 12'-2" N2</t>
  </si>
  <si>
    <t>2'-10"x7' STL</t>
  </si>
  <si>
    <t>Door Frames SUBTOTAL</t>
  </si>
  <si>
    <t>Metal Panels</t>
  </si>
  <si>
    <t>MP-1.1</t>
  </si>
  <si>
    <t>MP-1.2</t>
  </si>
  <si>
    <t>MP-1.3</t>
  </si>
  <si>
    <t>MP-1.4</t>
  </si>
  <si>
    <t>MP-1.5</t>
  </si>
  <si>
    <t>MP-2.1</t>
  </si>
  <si>
    <t>MP-2.2</t>
  </si>
  <si>
    <t>Meal Panels SUBTOTAL</t>
  </si>
  <si>
    <t>TOTAL COST OF WORK</t>
  </si>
  <si>
    <t>TAX</t>
  </si>
  <si>
    <t>FEE ON CONCRETE</t>
  </si>
  <si>
    <t>GRAND TOTAL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</si>
</sst>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%"/>
  </numFmts>
  <fonts count="21">
    <font>
      <sz val="10"/>
      <name val="Arial"/>
    </font>
    <font>
      <sz val="10"/>
      <name val="Arial"/>
      <family val="2"/>
    </font>
    <font>
      <b/>
      <sz val="16"/>
      <name val="Arial MT"/>
    </font>
    <font>
      <sz val="10"/>
      <name val="Arial MT"/>
    </font>
    <font>
      <b/>
      <sz val="18"/>
      <name val="Arial MT"/>
    </font>
    <font>
      <b/>
      <sz val="11"/>
      <name val="Arial MT"/>
    </font>
    <font>
      <b/>
      <sz val="10"/>
      <name val="Arial MT"/>
    </font>
    <font>
      <b/>
      <sz val="10"/>
      <name val="Arial"/>
      <family val="2"/>
    </font>
    <font>
      <b/>
      <sz val="10"/>
      <color indexed="55"/>
      <name val="Arial MT"/>
    </font>
    <font>
      <b/>
      <sz val="12"/>
      <name val="Arial"/>
      <family val="2"/>
    </font>
    <font>
      <sz val="10"/>
      <color indexed="55"/>
      <name val="Arial MT"/>
    </font>
    <font>
      <sz val="10"/>
      <color indexed="55"/>
      <name val="Arial"/>
      <family val="2"/>
    </font>
    <font>
      <b/>
      <sz val="10"/>
      <color indexed="55"/>
      <name val="Arial"/>
      <family val="2"/>
    </font>
    <font>
      <b/>
      <sz val="12"/>
      <color indexed="55"/>
      <name val="Arial MT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 MT"/>
    </font>
    <font>
      <b/>
      <sz val="12"/>
      <name val="Arial"/>
      <family val="2"/>
    </font>
    <font>
      <sz val="12"/>
      <name val="Arial"/>
      <family val="2"/>
    </font>
    <font>
      <sz val="14"/>
      <name val="Arial Black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60">
    <xf numFmtId="0" fontId="0" fillId="0" borderId="0" xfId="0"/>
    <xf numFmtId="0" fontId="0" fillId="0" borderId="1" xfId="0" applyBorder="1"/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Border="1"/>
    <xf numFmtId="0" fontId="0" fillId="0" borderId="4" xfId="0" applyBorder="1"/>
    <xf numFmtId="0" fontId="3" fillId="0" borderId="5" xfId="0" applyFont="1" applyBorder="1" applyProtection="1"/>
    <xf numFmtId="0" fontId="5" fillId="0" borderId="0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/>
    <xf numFmtId="0" fontId="0" fillId="0" borderId="0" xfId="0" applyBorder="1"/>
    <xf numFmtId="0" fontId="6" fillId="0" borderId="6" xfId="0" applyFont="1" applyBorder="1" applyAlignment="1" applyProtection="1">
      <alignment horizontal="centerContinuous" vertical="center"/>
    </xf>
    <xf numFmtId="0" fontId="6" fillId="2" borderId="0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  <xf numFmtId="0" fontId="8" fillId="4" borderId="11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9" fillId="0" borderId="1" xfId="0" applyFont="1" applyFill="1" applyBorder="1" applyAlignment="1" applyProtection="1">
      <alignment horizontal="left" vertical="center"/>
    </xf>
    <xf numFmtId="37" fontId="6" fillId="0" borderId="1" xfId="0" applyNumberFormat="1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8" fillId="4" borderId="16" xfId="0" applyFont="1" applyFill="1" applyBorder="1" applyAlignment="1" applyProtection="1">
      <alignment horizontal="center" vertical="center"/>
    </xf>
    <xf numFmtId="39" fontId="6" fillId="0" borderId="17" xfId="0" applyNumberFormat="1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20" xfId="0" applyFont="1" applyBorder="1" applyAlignment="1" applyProtection="1">
      <alignment horizontal="centerContinuous" vertical="center"/>
    </xf>
    <xf numFmtId="0" fontId="8" fillId="4" borderId="21" xfId="0" applyFont="1" applyFill="1" applyBorder="1" applyAlignment="1" applyProtection="1">
      <alignment horizontal="left" vertical="center"/>
    </xf>
    <xf numFmtId="0" fontId="8" fillId="4" borderId="22" xfId="0" applyFont="1" applyFill="1" applyBorder="1" applyAlignment="1" applyProtection="1">
      <alignment horizontal="center" vertical="center"/>
    </xf>
    <xf numFmtId="0" fontId="8" fillId="4" borderId="23" xfId="0" applyFont="1" applyFill="1" applyBorder="1" applyAlignment="1" applyProtection="1">
      <alignment horizontal="center" vertical="center"/>
    </xf>
    <xf numFmtId="39" fontId="8" fillId="4" borderId="24" xfId="0" applyNumberFormat="1" applyFont="1" applyFill="1" applyBorder="1" applyAlignment="1" applyProtection="1">
      <alignment horizontal="center" vertical="center"/>
    </xf>
    <xf numFmtId="37" fontId="8" fillId="4" borderId="25" xfId="0" applyNumberFormat="1" applyFont="1" applyFill="1" applyBorder="1" applyAlignment="1" applyProtection="1">
      <alignment horizontal="center" vertical="center"/>
    </xf>
    <xf numFmtId="2" fontId="10" fillId="4" borderId="23" xfId="0" applyNumberFormat="1" applyFont="1" applyFill="1" applyBorder="1" applyAlignment="1" applyProtection="1">
      <alignment horizontal="center" vertical="center"/>
    </xf>
    <xf numFmtId="0" fontId="8" fillId="4" borderId="25" xfId="0" applyFont="1" applyFill="1" applyBorder="1" applyAlignment="1" applyProtection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37" fontId="12" fillId="4" borderId="25" xfId="0" applyNumberFormat="1" applyFont="1" applyFill="1" applyBorder="1" applyAlignment="1" applyProtection="1">
      <alignment horizontal="center" vertical="center"/>
    </xf>
    <xf numFmtId="37" fontId="13" fillId="5" borderId="26" xfId="0" applyNumberFormat="1" applyFont="1" applyFill="1" applyBorder="1" applyAlignment="1">
      <alignment horizontal="center" vertical="center"/>
    </xf>
    <xf numFmtId="37" fontId="13" fillId="2" borderId="0" xfId="0" applyNumberFormat="1" applyFont="1" applyFill="1" applyBorder="1" applyAlignment="1">
      <alignment horizontal="center"/>
    </xf>
    <xf numFmtId="39" fontId="6" fillId="2" borderId="0" xfId="0" applyNumberFormat="1" applyFont="1" applyFill="1" applyBorder="1" applyAlignment="1" applyProtection="1">
      <alignment horizontal="left" vertical="center"/>
    </xf>
    <xf numFmtId="0" fontId="0" fillId="0" borderId="0" xfId="0" applyFill="1" applyBorder="1"/>
    <xf numFmtId="0" fontId="3" fillId="0" borderId="27" xfId="0" applyFont="1" applyBorder="1" applyProtection="1"/>
    <xf numFmtId="0" fontId="14" fillId="6" borderId="21" xfId="0" applyFont="1" applyFill="1" applyBorder="1" applyAlignment="1" applyProtection="1">
      <alignment horizontal="left" vertical="center" wrapText="1"/>
    </xf>
    <xf numFmtId="0" fontId="7" fillId="4" borderId="23" xfId="0" applyFont="1" applyFill="1" applyBorder="1" applyAlignment="1" applyProtection="1">
      <alignment horizontal="center" vertical="center"/>
    </xf>
    <xf numFmtId="5" fontId="7" fillId="6" borderId="25" xfId="0" applyNumberFormat="1" applyFont="1" applyFill="1" applyBorder="1" applyAlignment="1" applyProtection="1">
      <alignment horizontal="center" vertical="center"/>
    </xf>
    <xf numFmtId="165" fontId="7" fillId="6" borderId="25" xfId="1" applyNumberFormat="1" applyFont="1" applyFill="1" applyBorder="1" applyAlignment="1" applyProtection="1">
      <alignment horizontal="center" vertical="center"/>
    </xf>
    <xf numFmtId="165" fontId="7" fillId="6" borderId="2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 applyAlignment="1">
      <alignment horizontal="right"/>
    </xf>
    <xf numFmtId="0" fontId="16" fillId="2" borderId="0" xfId="0" applyFont="1" applyFill="1" applyBorder="1"/>
    <xf numFmtId="0" fontId="3" fillId="0" borderId="27" xfId="0" applyFont="1" applyFill="1" applyBorder="1" applyProtection="1"/>
    <xf numFmtId="37" fontId="7" fillId="0" borderId="22" xfId="0" applyNumberFormat="1" applyFont="1" applyFill="1" applyBorder="1" applyAlignment="1" applyProtection="1">
      <alignment horizontal="center" vertical="center"/>
    </xf>
    <xf numFmtId="5" fontId="7" fillId="0" borderId="25" xfId="0" applyNumberFormat="1" applyFont="1" applyFill="1" applyBorder="1" applyAlignment="1" applyProtection="1">
      <alignment horizontal="center" vertical="center"/>
    </xf>
    <xf numFmtId="165" fontId="7" fillId="0" borderId="25" xfId="1" applyNumberFormat="1" applyFont="1" applyFill="1" applyBorder="1" applyAlignment="1" applyProtection="1">
      <alignment horizontal="center" vertical="center"/>
    </xf>
    <xf numFmtId="165" fontId="7" fillId="0" borderId="26" xfId="1" applyNumberFormat="1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5" fontId="7" fillId="2" borderId="0" xfId="0" applyNumberFormat="1" applyFont="1" applyFill="1" applyBorder="1"/>
    <xf numFmtId="0" fontId="9" fillId="0" borderId="29" xfId="0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horizontal="center" vertical="center"/>
    </xf>
    <xf numFmtId="0" fontId="17" fillId="0" borderId="0" xfId="0" applyFont="1" applyBorder="1"/>
    <xf numFmtId="0" fontId="18" fillId="8" borderId="33" xfId="0" applyFont="1" applyFill="1" applyBorder="1" applyAlignment="1" applyProtection="1">
      <alignment horizontal="left" vertical="center"/>
    </xf>
    <xf numFmtId="0" fontId="18" fillId="8" borderId="34" xfId="0" applyFont="1" applyFill="1" applyBorder="1" applyAlignment="1" applyProtection="1">
      <alignment horizontal="center" vertical="center"/>
    </xf>
    <xf numFmtId="0" fontId="18" fillId="8" borderId="35" xfId="0" applyFont="1" applyFill="1" applyBorder="1" applyAlignment="1" applyProtection="1">
      <alignment horizontal="center" vertical="center"/>
    </xf>
    <xf numFmtId="164" fontId="18" fillId="8" borderId="36" xfId="0" applyNumberFormat="1" applyFont="1" applyFill="1" applyBorder="1" applyAlignment="1" applyProtection="1">
      <alignment horizontal="center" vertical="center"/>
    </xf>
    <xf numFmtId="165" fontId="9" fillId="8" borderId="37" xfId="0" applyNumberFormat="1" applyFont="1" applyFill="1" applyBorder="1" applyAlignment="1" applyProtection="1">
      <alignment horizontal="center" vertical="center"/>
    </xf>
    <xf numFmtId="164" fontId="18" fillId="8" borderId="35" xfId="0" applyNumberFormat="1" applyFont="1" applyFill="1" applyBorder="1" applyAlignment="1" applyProtection="1">
      <alignment horizontal="center" vertical="center"/>
    </xf>
    <xf numFmtId="164" fontId="18" fillId="8" borderId="35" xfId="0" applyNumberFormat="1" applyFont="1" applyFill="1" applyBorder="1" applyAlignment="1">
      <alignment horizontal="center" vertical="center"/>
    </xf>
    <xf numFmtId="165" fontId="9" fillId="8" borderId="37" xfId="0" applyNumberFormat="1" applyFont="1" applyFill="1" applyBorder="1" applyAlignment="1">
      <alignment horizontal="center" vertical="center"/>
    </xf>
    <xf numFmtId="165" fontId="9" fillId="8" borderId="38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16" fillId="0" borderId="6" xfId="0" applyFont="1" applyBorder="1" applyProtection="1"/>
    <xf numFmtId="0" fontId="19" fillId="0" borderId="29" xfId="0" applyFont="1" applyBorder="1" applyAlignment="1" applyProtection="1">
      <alignment horizontal="left" vertical="center"/>
    </xf>
    <xf numFmtId="0" fontId="9" fillId="4" borderId="31" xfId="0" applyFont="1" applyFill="1" applyBorder="1" applyAlignment="1" applyProtection="1">
      <alignment horizontal="center" vertical="center"/>
    </xf>
    <xf numFmtId="164" fontId="9" fillId="0" borderId="30" xfId="0" applyNumberFormat="1" applyFont="1" applyFill="1" applyBorder="1" applyAlignment="1" applyProtection="1">
      <alignment horizontal="center" vertical="center"/>
    </xf>
    <xf numFmtId="165" fontId="9" fillId="0" borderId="39" xfId="0" applyNumberFormat="1" applyFont="1" applyFill="1" applyBorder="1" applyAlignment="1" applyProtection="1">
      <alignment horizontal="center" vertical="center"/>
    </xf>
    <xf numFmtId="165" fontId="9" fillId="0" borderId="30" xfId="0" applyNumberFormat="1" applyFont="1" applyFill="1" applyBorder="1" applyAlignment="1" applyProtection="1">
      <alignment horizontal="center" vertical="center"/>
    </xf>
    <xf numFmtId="165" fontId="9" fillId="0" borderId="32" xfId="0" applyNumberFormat="1" applyFont="1" applyFill="1" applyBorder="1" applyAlignment="1" applyProtection="1">
      <alignment horizontal="center" vertical="center"/>
    </xf>
    <xf numFmtId="165" fontId="9" fillId="2" borderId="0" xfId="0" applyNumberFormat="1" applyFont="1" applyFill="1" applyBorder="1" applyAlignment="1" applyProtection="1">
      <alignment horizontal="right"/>
    </xf>
    <xf numFmtId="0" fontId="9" fillId="6" borderId="34" xfId="0" applyFont="1" applyFill="1" applyBorder="1" applyAlignment="1" applyProtection="1">
      <alignment horizontal="center" vertical="center"/>
    </xf>
    <xf numFmtId="0" fontId="9" fillId="4" borderId="35" xfId="0" applyFont="1" applyFill="1" applyBorder="1" applyAlignment="1" applyProtection="1">
      <alignment horizontal="center" vertical="center"/>
    </xf>
    <xf numFmtId="164" fontId="9" fillId="6" borderId="36" xfId="0" applyNumberFormat="1" applyFont="1" applyFill="1" applyBorder="1" applyAlignment="1" applyProtection="1">
      <alignment horizontal="center" vertical="center"/>
    </xf>
    <xf numFmtId="165" fontId="9" fillId="6" borderId="35" xfId="0" applyNumberFormat="1" applyFont="1" applyFill="1" applyBorder="1" applyAlignment="1" applyProtection="1">
      <alignment horizontal="center" vertical="center"/>
    </xf>
    <xf numFmtId="164" fontId="9" fillId="6" borderId="35" xfId="0" applyNumberFormat="1" applyFont="1" applyFill="1" applyBorder="1" applyAlignment="1" applyProtection="1">
      <alignment horizontal="center" vertical="center"/>
    </xf>
    <xf numFmtId="4" fontId="9" fillId="6" borderId="35" xfId="0" applyNumberFormat="1" applyFont="1" applyFill="1" applyBorder="1" applyAlignment="1">
      <alignment horizontal="center" vertical="center"/>
    </xf>
    <xf numFmtId="165" fontId="9" fillId="6" borderId="37" xfId="0" applyNumberFormat="1" applyFont="1" applyFill="1" applyBorder="1" applyAlignment="1" applyProtection="1">
      <alignment horizontal="center" vertical="center"/>
    </xf>
    <xf numFmtId="10" fontId="9" fillId="0" borderId="30" xfId="0" applyNumberFormat="1" applyFont="1" applyFill="1" applyBorder="1" applyAlignment="1">
      <alignment horizontal="center" vertical="center"/>
    </xf>
    <xf numFmtId="4" fontId="7" fillId="2" borderId="0" xfId="1" applyNumberFormat="1" applyFont="1" applyFill="1" applyBorder="1" applyAlignment="1">
      <alignment horizontal="center"/>
    </xf>
    <xf numFmtId="0" fontId="19" fillId="0" borderId="28" xfId="0" applyFont="1" applyBorder="1" applyAlignment="1" applyProtection="1">
      <alignment horizontal="left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40" xfId="0" applyFont="1" applyFill="1" applyBorder="1" applyAlignment="1" applyProtection="1">
      <alignment horizontal="center" vertical="center"/>
    </xf>
    <xf numFmtId="0" fontId="9" fillId="4" borderId="41" xfId="0" applyFont="1" applyFill="1" applyBorder="1" applyAlignment="1" applyProtection="1">
      <alignment horizontal="center" vertical="center"/>
    </xf>
    <xf numFmtId="164" fontId="9" fillId="0" borderId="40" xfId="0" applyNumberFormat="1" applyFont="1" applyFill="1" applyBorder="1" applyAlignment="1" applyProtection="1">
      <alignment horizontal="center" vertical="center"/>
    </xf>
    <xf numFmtId="165" fontId="9" fillId="0" borderId="42" xfId="0" applyNumberFormat="1" applyFont="1" applyFill="1" applyBorder="1" applyAlignment="1" applyProtection="1">
      <alignment horizontal="center" vertical="center"/>
    </xf>
    <xf numFmtId="4" fontId="9" fillId="0" borderId="40" xfId="0" applyNumberFormat="1" applyFont="1" applyFill="1" applyBorder="1" applyAlignment="1">
      <alignment horizontal="center" vertical="center"/>
    </xf>
    <xf numFmtId="165" fontId="9" fillId="0" borderId="4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37" fontId="6" fillId="0" borderId="0" xfId="0" applyNumberFormat="1" applyFont="1" applyFill="1" applyBorder="1" applyProtection="1"/>
    <xf numFmtId="0" fontId="3" fillId="0" borderId="0" xfId="0" applyFont="1" applyBorder="1" applyProtection="1"/>
    <xf numFmtId="0" fontId="6" fillId="0" borderId="0" xfId="0" applyFont="1" applyBorder="1" applyProtection="1"/>
    <xf numFmtId="0" fontId="20" fillId="0" borderId="0" xfId="0" applyFont="1" applyBorder="1"/>
    <xf numFmtId="0" fontId="16" fillId="0" borderId="0" xfId="0" applyFont="1" applyBorder="1"/>
    <xf numFmtId="0" fontId="6" fillId="0" borderId="0" xfId="0" applyFont="1" applyBorder="1" applyAlignment="1" applyProtection="1">
      <alignment horizontal="center"/>
    </xf>
    <xf numFmtId="39" fontId="6" fillId="0" borderId="0" xfId="0" applyNumberFormat="1" applyFont="1" applyBorder="1" applyProtection="1"/>
    <xf numFmtId="0" fontId="3" fillId="0" borderId="0" xfId="0" applyFont="1" applyBorder="1" applyAlignment="1" applyProtection="1">
      <alignment horizontal="center"/>
    </xf>
    <xf numFmtId="39" fontId="3" fillId="0" borderId="0" xfId="0" applyNumberFormat="1" applyFont="1" applyBorder="1" applyProtection="1"/>
    <xf numFmtId="37" fontId="6" fillId="0" borderId="0" xfId="0" applyNumberFormat="1" applyFont="1" applyBorder="1" applyProtection="1"/>
    <xf numFmtId="166" fontId="9" fillId="0" borderId="29" xfId="2" applyNumberFormat="1" applyFont="1" applyFill="1" applyBorder="1" applyAlignment="1" applyProtection="1">
      <alignment horizontal="center" vertical="center"/>
    </xf>
    <xf numFmtId="37" fontId="7" fillId="9" borderId="44" xfId="0" applyNumberFormat="1" applyFont="1" applyFill="1" applyBorder="1" applyAlignment="1" applyProtection="1">
      <alignment horizontal="center" vertical="center"/>
    </xf>
    <xf numFmtId="37" fontId="7" fillId="9" borderId="22" xfId="0" applyNumberFormat="1" applyFont="1" applyFill="1" applyBorder="1" applyAlignment="1" applyProtection="1">
      <alignment horizontal="center" vertical="center"/>
    </xf>
    <xf numFmtId="0" fontId="7" fillId="9" borderId="23" xfId="0" applyFont="1" applyFill="1" applyBorder="1" applyAlignment="1" applyProtection="1">
      <alignment horizontal="center" vertical="center"/>
    </xf>
    <xf numFmtId="5" fontId="7" fillId="9" borderId="25" xfId="0" applyNumberFormat="1" applyFont="1" applyFill="1" applyBorder="1" applyAlignment="1" applyProtection="1">
      <alignment horizontal="center" vertical="center"/>
    </xf>
    <xf numFmtId="165" fontId="7" fillId="9" borderId="25" xfId="1" applyNumberFormat="1" applyFont="1" applyFill="1" applyBorder="1" applyAlignment="1" applyProtection="1">
      <alignment horizontal="center" vertical="center"/>
    </xf>
    <xf numFmtId="165" fontId="7" fillId="9" borderId="26" xfId="1" applyNumberFormat="1" applyFont="1" applyFill="1" applyBorder="1" applyAlignment="1">
      <alignment horizontal="center" vertical="center"/>
    </xf>
    <xf numFmtId="0" fontId="14" fillId="0" borderId="21" xfId="0" applyFont="1" applyFill="1" applyBorder="1" applyAlignment="1" applyProtection="1">
      <alignment horizontal="left" vertical="center"/>
    </xf>
    <xf numFmtId="37" fontId="7" fillId="0" borderId="44" xfId="0" applyNumberFormat="1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left" vertical="center" indent="2"/>
    </xf>
    <xf numFmtId="0" fontId="1" fillId="0" borderId="21" xfId="0" applyFont="1" applyFill="1" applyBorder="1" applyAlignment="1" applyProtection="1">
      <alignment horizontal="left" vertical="center" indent="3"/>
    </xf>
    <xf numFmtId="0" fontId="14" fillId="0" borderId="21" xfId="0" applyFont="1" applyFill="1" applyBorder="1" applyAlignment="1" applyProtection="1">
      <alignment horizontal="left" vertical="center" indent="1"/>
    </xf>
    <xf numFmtId="5" fontId="7" fillId="0" borderId="45" xfId="0" applyNumberFormat="1" applyFont="1" applyFill="1" applyBorder="1" applyAlignment="1" applyProtection="1">
      <alignment horizontal="center" vertical="center"/>
    </xf>
    <xf numFmtId="0" fontId="9" fillId="9" borderId="21" xfId="0" applyFont="1" applyFill="1" applyBorder="1" applyAlignment="1" applyProtection="1">
      <alignment horizontal="left" vertical="center" indent="1"/>
    </xf>
    <xf numFmtId="37" fontId="7" fillId="9" borderId="0" xfId="0" applyNumberFormat="1" applyFont="1" applyFill="1" applyBorder="1" applyAlignment="1" applyProtection="1">
      <alignment horizontal="center" vertical="center"/>
    </xf>
    <xf numFmtId="37" fontId="7" fillId="9" borderId="34" xfId="0" applyNumberFormat="1" applyFont="1" applyFill="1" applyBorder="1" applyAlignment="1" applyProtection="1">
      <alignment horizontal="center" vertical="center"/>
    </xf>
    <xf numFmtId="0" fontId="7" fillId="9" borderId="35" xfId="0" applyFont="1" applyFill="1" applyBorder="1" applyAlignment="1" applyProtection="1">
      <alignment horizontal="center" vertical="center"/>
    </xf>
    <xf numFmtId="5" fontId="7" fillId="9" borderId="37" xfId="0" applyNumberFormat="1" applyFont="1" applyFill="1" applyBorder="1" applyAlignment="1" applyProtection="1">
      <alignment horizontal="center" vertical="center"/>
    </xf>
    <xf numFmtId="37" fontId="7" fillId="7" borderId="27" xfId="0" applyNumberFormat="1" applyFont="1" applyFill="1" applyBorder="1" applyAlignment="1" applyProtection="1">
      <alignment horizontal="center" vertical="center"/>
      <protection locked="0"/>
    </xf>
    <xf numFmtId="9" fontId="9" fillId="0" borderId="29" xfId="2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7" fillId="0" borderId="1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wrapText="1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37" fontId="6" fillId="2" borderId="0" xfId="0" applyNumberFormat="1" applyFont="1" applyFill="1" applyBorder="1" applyAlignment="1" applyProtection="1">
      <alignment horizontal="center" vertical="center"/>
    </xf>
    <xf numFmtId="37" fontId="1" fillId="6" borderId="22" xfId="0" applyNumberFormat="1" applyFont="1" applyFill="1" applyBorder="1" applyAlignment="1" applyProtection="1">
      <alignment horizontal="center" vertical="center"/>
    </xf>
    <xf numFmtId="164" fontId="1" fillId="6" borderId="24" xfId="0" applyNumberFormat="1" applyFont="1" applyFill="1" applyBorder="1" applyAlignment="1" applyProtection="1">
      <alignment horizontal="center" vertical="center"/>
    </xf>
    <xf numFmtId="7" fontId="1" fillId="6" borderId="24" xfId="0" applyNumberFormat="1" applyFont="1" applyFill="1" applyBorder="1" applyAlignment="1" applyProtection="1">
      <alignment horizontal="center" vertical="center"/>
    </xf>
    <xf numFmtId="164" fontId="1" fillId="7" borderId="24" xfId="0" applyNumberFormat="1" applyFont="1" applyFill="1" applyBorder="1" applyAlignment="1" applyProtection="1">
      <alignment horizontal="center" vertical="center"/>
    </xf>
    <xf numFmtId="7" fontId="1" fillId="7" borderId="24" xfId="0" applyNumberFormat="1" applyFont="1" applyFill="1" applyBorder="1" applyAlignment="1" applyProtection="1">
      <alignment horizontal="center" vertical="center"/>
    </xf>
    <xf numFmtId="164" fontId="1" fillId="9" borderId="24" xfId="0" applyNumberFormat="1" applyFont="1" applyFill="1" applyBorder="1" applyAlignment="1" applyProtection="1">
      <alignment horizontal="center" vertical="center"/>
    </xf>
    <xf numFmtId="7" fontId="1" fillId="9" borderId="24" xfId="0" applyNumberFormat="1" applyFont="1" applyFill="1" applyBorder="1" applyAlignment="1" applyProtection="1">
      <alignment horizontal="center" vertical="center"/>
    </xf>
    <xf numFmtId="164" fontId="1" fillId="0" borderId="24" xfId="0" applyNumberFormat="1" applyFont="1" applyFill="1" applyBorder="1" applyAlignment="1" applyProtection="1">
      <alignment horizontal="center" vertical="center"/>
    </xf>
    <xf numFmtId="7" fontId="1" fillId="0" borderId="24" xfId="0" applyNumberFormat="1" applyFont="1" applyFill="1" applyBorder="1" applyAlignment="1" applyProtection="1">
      <alignment horizontal="center" vertical="center"/>
    </xf>
    <xf numFmtId="164" fontId="1" fillId="9" borderId="36" xfId="0" applyNumberFormat="1" applyFont="1" applyFill="1" applyBorder="1" applyAlignment="1" applyProtection="1">
      <alignment horizontal="center" vertical="center"/>
    </xf>
    <xf numFmtId="7" fontId="1" fillId="9" borderId="36" xfId="0" applyNumberFormat="1" applyFont="1" applyFill="1" applyBorder="1" applyAlignment="1" applyProtection="1">
      <alignment horizontal="center" vertical="center"/>
    </xf>
    <xf numFmtId="0" fontId="9" fillId="0" borderId="0" xfId="0" applyFont="1" applyBorder="1"/>
    <xf numFmtId="0" fontId="7" fillId="0" borderId="0" xfId="0" applyFont="1" applyBorder="1"/>
  </cellXfs>
  <cellStyles count="5">
    <cellStyle name="Currency" xfId="1" builtinId="4"/>
    <cellStyle name="Currency 2" xfId="3" xr:uid="{00000000-0005-0000-0000-000001000000}"/>
    <cellStyle name="Normal" xfId="0" builtinId="0"/>
    <cellStyle name="Percent" xfId="2" builtinId="5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AM56"/>
  <sheetViews>
    <sheetView tabSelected="1" zoomScale="85" zoomScaleNormal="85" zoomScaleSheetLayoutView="85" workbookViewId="0">
      <pane ySplit="5" topLeftCell="A35" activePane="bottomLeft" state="frozen"/>
      <selection pane="bottomLeft" activeCell="F52" sqref="F52"/>
      <selection activeCell="B1" sqref="B1"/>
    </sheetView>
  </sheetViews>
  <sheetFormatPr defaultColWidth="12.5703125" defaultRowHeight="15.75"/>
  <cols>
    <col min="1" max="1" width="5.85546875" style="5" customWidth="1"/>
    <col min="2" max="2" width="51.85546875" style="104" customWidth="1"/>
    <col min="3" max="3" width="14.42578125" style="101" customWidth="1"/>
    <col min="4" max="4" width="7.7109375" style="110" customWidth="1"/>
    <col min="5" max="5" width="3.7109375" style="104" customWidth="1"/>
    <col min="6" max="6" width="11.85546875" style="104" customWidth="1"/>
    <col min="7" max="7" width="15.5703125" style="112" customWidth="1"/>
    <col min="8" max="8" width="11.85546875" style="104" customWidth="1"/>
    <col min="9" max="9" width="14.85546875" style="105" customWidth="1"/>
    <col min="10" max="10" width="12" style="9" customWidth="1"/>
    <col min="11" max="11" width="16.140625" style="106" customWidth="1"/>
    <col min="12" max="12" width="19.7109375" style="107" customWidth="1"/>
    <col min="13" max="13" width="3.7109375" style="107" customWidth="1"/>
    <col min="14" max="14" width="8.85546875" style="107" customWidth="1"/>
    <col min="15" max="15" width="6.5703125" style="9" customWidth="1"/>
    <col min="16" max="16" width="6.85546875" style="9" customWidth="1"/>
    <col min="17" max="17" width="9.7109375" style="9" customWidth="1"/>
    <col min="18" max="18" width="8" style="9" customWidth="1"/>
    <col min="19" max="19" width="14" style="9" customWidth="1"/>
    <col min="20" max="21" width="6.28515625" style="9" customWidth="1"/>
    <col min="22" max="22" width="8.85546875" style="9" customWidth="1"/>
    <col min="23" max="23" width="8.28515625" style="9" customWidth="1"/>
    <col min="24" max="24" width="17.28515625" style="9" bestFit="1" customWidth="1"/>
    <col min="25" max="25" width="5.42578125" style="9" customWidth="1"/>
    <col min="26" max="26" width="5.85546875" style="9" customWidth="1"/>
    <col min="27" max="27" width="8.140625" style="9" customWidth="1"/>
    <col min="28" max="28" width="6.42578125" style="9" customWidth="1"/>
    <col min="29" max="29" width="14.85546875" style="9" bestFit="1" customWidth="1"/>
    <col min="30" max="30" width="5.7109375" style="9" customWidth="1"/>
    <col min="31" max="31" width="5.5703125" style="9" customWidth="1"/>
    <col min="32" max="32" width="8.28515625" style="9" customWidth="1"/>
    <col min="33" max="33" width="8.42578125" style="9" customWidth="1"/>
    <col min="34" max="34" width="17.28515625" style="9" bestFit="1" customWidth="1"/>
    <col min="35" max="35" width="6" style="9" customWidth="1"/>
    <col min="36" max="36" width="5.28515625" style="9" customWidth="1"/>
    <col min="37" max="37" width="8.7109375" style="9" customWidth="1"/>
    <col min="38" max="38" width="7.42578125" style="9" customWidth="1"/>
    <col min="39" max="16384" width="12.5703125" style="9"/>
  </cols>
  <sheetData>
    <row r="1" spans="1:39" s="4" customFormat="1" ht="21" thickTop="1">
      <c r="A1" s="1"/>
      <c r="B1" s="137" t="s">
        <v>0</v>
      </c>
      <c r="C1" s="138"/>
      <c r="D1" s="138" t="s">
        <v>1</v>
      </c>
      <c r="E1" s="138"/>
      <c r="F1" s="138"/>
      <c r="G1" s="138"/>
      <c r="H1" s="138"/>
      <c r="I1" s="138"/>
      <c r="J1" s="138"/>
      <c r="K1" s="138"/>
      <c r="L1" s="139"/>
      <c r="M1" s="2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3"/>
    </row>
    <row r="2" spans="1:39" ht="22.9" customHeight="1">
      <c r="B2" s="134" t="s">
        <v>2</v>
      </c>
      <c r="C2" s="6"/>
      <c r="D2" s="6"/>
      <c r="E2" s="6"/>
      <c r="F2" s="6"/>
      <c r="G2" s="6"/>
      <c r="H2" s="6"/>
      <c r="I2" s="6"/>
      <c r="J2" s="6"/>
      <c r="K2" s="6"/>
      <c r="L2" s="7"/>
      <c r="M2" s="8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3"/>
    </row>
    <row r="3" spans="1:39" ht="13.5" thickBot="1">
      <c r="A3" s="10"/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143"/>
      <c r="M3" s="11"/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9" s="18" customFormat="1" ht="13.5" thickBot="1">
      <c r="A4" s="12"/>
      <c r="B4" s="13"/>
      <c r="C4" s="14"/>
      <c r="D4" s="135"/>
      <c r="E4" s="15"/>
      <c r="F4" s="144" t="s">
        <v>3</v>
      </c>
      <c r="G4" s="145"/>
      <c r="H4" s="144" t="s">
        <v>4</v>
      </c>
      <c r="I4" s="145"/>
      <c r="J4" s="144" t="s">
        <v>5</v>
      </c>
      <c r="K4" s="145"/>
      <c r="L4" s="16" t="s">
        <v>6</v>
      </c>
      <c r="M4" s="17"/>
      <c r="N4" s="146"/>
      <c r="O4" s="146"/>
      <c r="P4" s="146"/>
      <c r="Q4" s="146"/>
      <c r="R4" s="14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</row>
    <row r="5" spans="1:39" s="29" customFormat="1" ht="16.5" thickBot="1">
      <c r="A5" s="19"/>
      <c r="B5" s="20" t="s">
        <v>7</v>
      </c>
      <c r="C5" s="21" t="s">
        <v>8</v>
      </c>
      <c r="D5" s="22" t="s">
        <v>9</v>
      </c>
      <c r="E5" s="23"/>
      <c r="F5" s="24" t="s">
        <v>10</v>
      </c>
      <c r="G5" s="25" t="s">
        <v>11</v>
      </c>
      <c r="H5" s="26" t="s">
        <v>10</v>
      </c>
      <c r="I5" s="25" t="s">
        <v>11</v>
      </c>
      <c r="J5" s="27" t="s">
        <v>10</v>
      </c>
      <c r="K5" s="25" t="s">
        <v>11</v>
      </c>
      <c r="L5" s="28" t="s">
        <v>12</v>
      </c>
      <c r="M5" s="17"/>
      <c r="N5" s="146"/>
      <c r="O5" s="146"/>
      <c r="P5" s="146"/>
      <c r="Q5" s="146"/>
      <c r="R5" s="14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</row>
    <row r="6" spans="1:39" ht="16.5" thickTop="1">
      <c r="A6" s="30"/>
      <c r="B6" s="31"/>
      <c r="C6" s="32"/>
      <c r="D6" s="32"/>
      <c r="E6" s="33"/>
      <c r="F6" s="34"/>
      <c r="G6" s="35"/>
      <c r="H6" s="36"/>
      <c r="I6" s="37"/>
      <c r="J6" s="38"/>
      <c r="K6" s="39"/>
      <c r="L6" s="40"/>
      <c r="M6" s="41"/>
      <c r="N6" s="41"/>
      <c r="O6" s="11"/>
      <c r="P6" s="11"/>
      <c r="Q6" s="42"/>
      <c r="R6" s="42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43"/>
    </row>
    <row r="7" spans="1:39" ht="18">
      <c r="A7" s="44"/>
      <c r="B7" s="45" t="s">
        <v>13</v>
      </c>
      <c r="C7" s="147"/>
      <c r="D7" s="147"/>
      <c r="E7" s="46"/>
      <c r="F7" s="148"/>
      <c r="G7" s="47"/>
      <c r="H7" s="149"/>
      <c r="I7" s="47"/>
      <c r="J7" s="148"/>
      <c r="K7" s="48"/>
      <c r="L7" s="49"/>
      <c r="M7" s="50"/>
      <c r="N7" s="51"/>
      <c r="O7" s="3"/>
      <c r="P7" s="3"/>
      <c r="Q7" s="42"/>
      <c r="R7" s="42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43"/>
    </row>
    <row r="8" spans="1:39" s="43" customFormat="1" ht="12.75">
      <c r="A8" s="52"/>
      <c r="B8" s="123" t="s">
        <v>14</v>
      </c>
      <c r="C8" s="132"/>
      <c r="D8" s="53" t="s">
        <v>15</v>
      </c>
      <c r="E8" s="46"/>
      <c r="F8" s="150">
        <v>68.39</v>
      </c>
      <c r="G8" s="54">
        <f t="shared" ref="G8:G13" si="0">F8*C8</f>
        <v>0</v>
      </c>
      <c r="H8" s="151">
        <v>110</v>
      </c>
      <c r="I8" s="54">
        <f t="shared" ref="I8:I13" si="1">H8*C8</f>
        <v>0</v>
      </c>
      <c r="J8" s="150">
        <v>2.0699999999999998</v>
      </c>
      <c r="K8" s="55">
        <f t="shared" ref="K8:K13" si="2">J8*C8</f>
        <v>0</v>
      </c>
      <c r="L8" s="56">
        <f t="shared" ref="L8:L13" si="3">G8+I8+K8</f>
        <v>0</v>
      </c>
      <c r="M8" s="50"/>
      <c r="N8" s="57"/>
      <c r="O8" s="58"/>
      <c r="P8" s="58"/>
      <c r="Q8" s="59"/>
      <c r="R8" s="60"/>
      <c r="S8" s="61"/>
      <c r="T8" s="58"/>
      <c r="U8" s="58"/>
      <c r="V8" s="59"/>
      <c r="W8" s="60"/>
      <c r="X8" s="61"/>
      <c r="Y8" s="58"/>
      <c r="Z8" s="58"/>
      <c r="AA8" s="59"/>
      <c r="AB8" s="60"/>
      <c r="AC8" s="61"/>
      <c r="AD8" s="58"/>
      <c r="AE8" s="58"/>
      <c r="AF8" s="59"/>
      <c r="AG8" s="60"/>
      <c r="AH8" s="61"/>
      <c r="AI8" s="58"/>
      <c r="AJ8" s="58"/>
      <c r="AK8" s="59"/>
      <c r="AL8" s="60"/>
    </row>
    <row r="9" spans="1:39" s="43" customFormat="1" ht="12.75">
      <c r="A9" s="52"/>
      <c r="B9" s="123" t="s">
        <v>16</v>
      </c>
      <c r="C9" s="132"/>
      <c r="D9" s="53" t="s">
        <v>15</v>
      </c>
      <c r="E9" s="46"/>
      <c r="F9" s="150">
        <v>68.39</v>
      </c>
      <c r="G9" s="54">
        <f t="shared" si="0"/>
        <v>0</v>
      </c>
      <c r="H9" s="151">
        <v>110</v>
      </c>
      <c r="I9" s="54">
        <f t="shared" si="1"/>
        <v>0</v>
      </c>
      <c r="J9" s="150">
        <v>2.0699999999999998</v>
      </c>
      <c r="K9" s="55">
        <f t="shared" si="2"/>
        <v>0</v>
      </c>
      <c r="L9" s="56">
        <f t="shared" si="3"/>
        <v>0</v>
      </c>
      <c r="M9" s="50"/>
      <c r="N9" s="57"/>
      <c r="O9" s="58"/>
      <c r="P9" s="58"/>
      <c r="Q9" s="59"/>
      <c r="R9" s="60"/>
      <c r="S9" s="61"/>
      <c r="T9" s="58"/>
      <c r="U9" s="58"/>
      <c r="V9" s="59"/>
      <c r="W9" s="60"/>
      <c r="X9" s="61"/>
      <c r="Y9" s="58"/>
      <c r="Z9" s="58"/>
      <c r="AA9" s="59"/>
      <c r="AB9" s="60"/>
      <c r="AC9" s="61"/>
      <c r="AD9" s="58"/>
      <c r="AE9" s="58"/>
      <c r="AF9" s="59"/>
      <c r="AG9" s="60"/>
      <c r="AH9" s="61"/>
      <c r="AI9" s="58"/>
      <c r="AJ9" s="58"/>
      <c r="AK9" s="59"/>
      <c r="AL9" s="60"/>
    </row>
    <row r="10" spans="1:39" s="43" customFormat="1" ht="12.75">
      <c r="A10" s="52"/>
      <c r="B10" s="123" t="s">
        <v>17</v>
      </c>
      <c r="C10" s="132"/>
      <c r="D10" s="53" t="s">
        <v>15</v>
      </c>
      <c r="E10" s="46"/>
      <c r="F10" s="150">
        <v>68.39</v>
      </c>
      <c r="G10" s="54">
        <f t="shared" si="0"/>
        <v>0</v>
      </c>
      <c r="H10" s="151">
        <v>110</v>
      </c>
      <c r="I10" s="54">
        <f t="shared" si="1"/>
        <v>0</v>
      </c>
      <c r="J10" s="150">
        <v>2.0699999999999998</v>
      </c>
      <c r="K10" s="55">
        <f t="shared" si="2"/>
        <v>0</v>
      </c>
      <c r="L10" s="56">
        <f t="shared" si="3"/>
        <v>0</v>
      </c>
      <c r="M10" s="50"/>
      <c r="N10" s="57"/>
      <c r="O10" s="58"/>
      <c r="P10" s="58"/>
      <c r="Q10" s="59"/>
      <c r="R10" s="60"/>
      <c r="S10" s="61"/>
      <c r="T10" s="58"/>
      <c r="U10" s="58"/>
      <c r="V10" s="59"/>
      <c r="W10" s="60"/>
      <c r="X10" s="61"/>
      <c r="Y10" s="58"/>
      <c r="Z10" s="58"/>
      <c r="AA10" s="59"/>
      <c r="AB10" s="60"/>
      <c r="AC10" s="61"/>
      <c r="AD10" s="58"/>
      <c r="AE10" s="58"/>
      <c r="AF10" s="59"/>
      <c r="AG10" s="60"/>
      <c r="AH10" s="61"/>
      <c r="AI10" s="58"/>
      <c r="AJ10" s="58"/>
      <c r="AK10" s="59"/>
      <c r="AL10" s="60"/>
    </row>
    <row r="11" spans="1:39" s="43" customFormat="1" ht="12.75">
      <c r="A11" s="52"/>
      <c r="B11" s="123" t="s">
        <v>18</v>
      </c>
      <c r="C11" s="132"/>
      <c r="D11" s="53" t="s">
        <v>15</v>
      </c>
      <c r="E11" s="46"/>
      <c r="F11" s="150">
        <v>68.39</v>
      </c>
      <c r="G11" s="54">
        <f t="shared" si="0"/>
        <v>0</v>
      </c>
      <c r="H11" s="151">
        <v>115</v>
      </c>
      <c r="I11" s="54">
        <f t="shared" si="1"/>
        <v>0</v>
      </c>
      <c r="J11" s="150">
        <v>2.0699999999999998</v>
      </c>
      <c r="K11" s="55">
        <f t="shared" si="2"/>
        <v>0</v>
      </c>
      <c r="L11" s="56">
        <f t="shared" si="3"/>
        <v>0</v>
      </c>
      <c r="M11" s="50"/>
      <c r="N11" s="57"/>
      <c r="O11" s="58"/>
      <c r="P11" s="58"/>
      <c r="Q11" s="59"/>
      <c r="R11" s="60"/>
      <c r="S11" s="61"/>
      <c r="T11" s="58"/>
      <c r="U11" s="58"/>
      <c r="V11" s="59"/>
      <c r="W11" s="60"/>
      <c r="X11" s="61"/>
      <c r="Y11" s="58"/>
      <c r="Z11" s="58"/>
      <c r="AA11" s="59"/>
      <c r="AB11" s="60"/>
      <c r="AC11" s="61"/>
      <c r="AD11" s="58"/>
      <c r="AE11" s="58"/>
      <c r="AF11" s="59"/>
      <c r="AG11" s="60"/>
      <c r="AH11" s="61"/>
      <c r="AI11" s="58"/>
      <c r="AJ11" s="58"/>
      <c r="AK11" s="59"/>
      <c r="AL11" s="60"/>
    </row>
    <row r="12" spans="1:39" s="43" customFormat="1" ht="12.75">
      <c r="A12" s="52"/>
      <c r="B12" s="123" t="s">
        <v>19</v>
      </c>
      <c r="C12" s="132"/>
      <c r="D12" s="53" t="s">
        <v>15</v>
      </c>
      <c r="E12" s="46"/>
      <c r="F12" s="150">
        <v>68.39</v>
      </c>
      <c r="G12" s="54">
        <f t="shared" ref="G12" si="4">F12*C12</f>
        <v>0</v>
      </c>
      <c r="H12" s="151">
        <v>115</v>
      </c>
      <c r="I12" s="54">
        <f t="shared" ref="I12" si="5">H12*C12</f>
        <v>0</v>
      </c>
      <c r="J12" s="150">
        <v>2.0699999999999998</v>
      </c>
      <c r="K12" s="55">
        <f t="shared" ref="K12" si="6">J12*C12</f>
        <v>0</v>
      </c>
      <c r="L12" s="56">
        <f t="shared" si="3"/>
        <v>0</v>
      </c>
      <c r="M12" s="50"/>
      <c r="N12" s="57"/>
      <c r="O12" s="58"/>
      <c r="P12" s="58"/>
      <c r="Q12" s="59"/>
      <c r="R12" s="60"/>
      <c r="S12" s="61"/>
      <c r="T12" s="58"/>
      <c r="U12" s="58"/>
      <c r="V12" s="59"/>
      <c r="W12" s="60"/>
      <c r="X12" s="61"/>
      <c r="Y12" s="58"/>
      <c r="Z12" s="58"/>
      <c r="AA12" s="59"/>
      <c r="AB12" s="60"/>
      <c r="AC12" s="61"/>
      <c r="AD12" s="58"/>
      <c r="AE12" s="58"/>
      <c r="AF12" s="59"/>
      <c r="AG12" s="60"/>
      <c r="AH12" s="61"/>
      <c r="AI12" s="58"/>
      <c r="AJ12" s="58"/>
      <c r="AK12" s="59"/>
      <c r="AL12" s="60"/>
    </row>
    <row r="13" spans="1:39" s="43" customFormat="1" ht="12.75">
      <c r="A13" s="52"/>
      <c r="B13" s="123" t="s">
        <v>20</v>
      </c>
      <c r="C13" s="132"/>
      <c r="D13" s="53" t="s">
        <v>15</v>
      </c>
      <c r="E13" s="46"/>
      <c r="F13" s="150">
        <v>68.39</v>
      </c>
      <c r="G13" s="54">
        <f t="shared" si="0"/>
        <v>0</v>
      </c>
      <c r="H13" s="151">
        <v>115</v>
      </c>
      <c r="I13" s="54">
        <f t="shared" si="1"/>
        <v>0</v>
      </c>
      <c r="J13" s="150">
        <v>2.0699999999999998</v>
      </c>
      <c r="K13" s="55">
        <f t="shared" si="2"/>
        <v>0</v>
      </c>
      <c r="L13" s="56">
        <f t="shared" si="3"/>
        <v>0</v>
      </c>
      <c r="M13" s="50"/>
      <c r="N13" s="57"/>
      <c r="O13" s="58"/>
      <c r="P13" s="58"/>
      <c r="Q13" s="59"/>
      <c r="R13" s="60"/>
      <c r="S13" s="61"/>
      <c r="T13" s="58"/>
      <c r="U13" s="58"/>
      <c r="V13" s="59"/>
      <c r="W13" s="60"/>
      <c r="X13" s="61"/>
      <c r="Y13" s="58"/>
      <c r="Z13" s="58"/>
      <c r="AA13" s="59"/>
      <c r="AB13" s="60"/>
      <c r="AC13" s="61"/>
      <c r="AD13" s="58"/>
      <c r="AE13" s="58"/>
      <c r="AF13" s="59"/>
      <c r="AG13" s="60"/>
      <c r="AH13" s="61"/>
      <c r="AI13" s="58"/>
      <c r="AJ13" s="58"/>
      <c r="AK13" s="59"/>
      <c r="AL13" s="60"/>
    </row>
    <row r="14" spans="1:39" s="43" customFormat="1">
      <c r="A14" s="52"/>
      <c r="B14" s="127" t="s">
        <v>21</v>
      </c>
      <c r="C14" s="114">
        <f>SUM(C8:C13)</f>
        <v>0</v>
      </c>
      <c r="D14" s="115" t="s">
        <v>15</v>
      </c>
      <c r="E14" s="116"/>
      <c r="F14" s="152"/>
      <c r="G14" s="117">
        <f>SUM(G8:G13)</f>
        <v>0</v>
      </c>
      <c r="H14" s="153"/>
      <c r="I14" s="117">
        <f>SUM(I8:I13)</f>
        <v>0</v>
      </c>
      <c r="J14" s="152"/>
      <c r="K14" s="117">
        <f>SUM(K8:K13)</f>
        <v>0</v>
      </c>
      <c r="L14" s="119">
        <f>SUM(L8:L13)</f>
        <v>0</v>
      </c>
      <c r="M14" s="50"/>
      <c r="N14" s="57"/>
      <c r="O14" s="58"/>
      <c r="P14" s="58"/>
      <c r="Q14" s="59"/>
      <c r="R14" s="60"/>
      <c r="S14" s="61"/>
      <c r="T14" s="58"/>
      <c r="U14" s="58"/>
      <c r="V14" s="59"/>
      <c r="W14" s="60"/>
      <c r="X14" s="61"/>
      <c r="Y14" s="58"/>
      <c r="Z14" s="58"/>
      <c r="AA14" s="59"/>
      <c r="AB14" s="60"/>
      <c r="AC14" s="61"/>
      <c r="AD14" s="58"/>
      <c r="AE14" s="58"/>
      <c r="AF14" s="59"/>
      <c r="AG14" s="60"/>
      <c r="AH14" s="61"/>
      <c r="AI14" s="58"/>
      <c r="AJ14" s="58"/>
      <c r="AK14" s="59"/>
      <c r="AL14" s="60"/>
    </row>
    <row r="15" spans="1:39" s="43" customFormat="1" ht="3" customHeight="1">
      <c r="A15" s="52"/>
      <c r="B15" s="120"/>
      <c r="C15" s="121"/>
      <c r="D15" s="53"/>
      <c r="E15" s="122"/>
      <c r="F15" s="154"/>
      <c r="G15" s="54"/>
      <c r="H15" s="155"/>
      <c r="I15" s="54"/>
      <c r="J15" s="154"/>
      <c r="K15" s="54"/>
      <c r="L15" s="56"/>
      <c r="M15" s="50"/>
      <c r="N15" s="57"/>
      <c r="O15" s="58"/>
      <c r="P15" s="58"/>
      <c r="Q15" s="59"/>
      <c r="R15" s="60"/>
      <c r="S15" s="61"/>
      <c r="T15" s="58"/>
      <c r="U15" s="58"/>
      <c r="V15" s="59"/>
      <c r="W15" s="60"/>
      <c r="X15" s="61"/>
      <c r="Y15" s="58"/>
      <c r="Z15" s="58"/>
      <c r="AA15" s="59"/>
      <c r="AB15" s="60"/>
      <c r="AC15" s="61"/>
      <c r="AD15" s="58"/>
      <c r="AE15" s="58"/>
      <c r="AF15" s="59"/>
      <c r="AG15" s="60"/>
      <c r="AH15" s="61"/>
      <c r="AI15" s="58"/>
      <c r="AJ15" s="58"/>
      <c r="AK15" s="59"/>
      <c r="AL15" s="60"/>
    </row>
    <row r="16" spans="1:39" ht="18">
      <c r="A16" s="44"/>
      <c r="B16" s="45" t="s">
        <v>22</v>
      </c>
      <c r="C16" s="147"/>
      <c r="D16" s="147"/>
      <c r="E16" s="46"/>
      <c r="F16" s="148"/>
      <c r="G16" s="47"/>
      <c r="H16" s="149"/>
      <c r="I16" s="47"/>
      <c r="J16" s="148"/>
      <c r="K16" s="48"/>
      <c r="L16" s="49">
        <f>SUM(L17)</f>
        <v>0</v>
      </c>
      <c r="M16" s="50"/>
      <c r="N16" s="51"/>
      <c r="O16" s="3"/>
      <c r="P16" s="3"/>
      <c r="Q16" s="42"/>
      <c r="R16" s="42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3"/>
    </row>
    <row r="17" spans="1:39" s="43" customFormat="1" ht="12.75">
      <c r="A17" s="52"/>
      <c r="B17" s="124" t="s">
        <v>22</v>
      </c>
      <c r="C17" s="132"/>
      <c r="D17" s="53" t="s">
        <v>23</v>
      </c>
      <c r="E17" s="46"/>
      <c r="F17" s="150">
        <v>6.4</v>
      </c>
      <c r="G17" s="54">
        <f>F17*C17</f>
        <v>0</v>
      </c>
      <c r="H17" s="151">
        <v>5.76</v>
      </c>
      <c r="I17" s="54">
        <f>H17*C17</f>
        <v>0</v>
      </c>
      <c r="J17" s="150">
        <v>0.64</v>
      </c>
      <c r="K17" s="55">
        <f>J17*C17</f>
        <v>0</v>
      </c>
      <c r="L17" s="56">
        <f>G17+I17+K17</f>
        <v>0</v>
      </c>
      <c r="M17" s="50"/>
      <c r="N17" s="57"/>
      <c r="O17" s="58"/>
      <c r="P17" s="58"/>
      <c r="Q17" s="59"/>
      <c r="R17" s="60"/>
      <c r="S17" s="61"/>
      <c r="T17" s="58"/>
      <c r="U17" s="58"/>
      <c r="V17" s="59"/>
      <c r="W17" s="60"/>
      <c r="X17" s="61"/>
      <c r="Y17" s="58"/>
      <c r="Z17" s="58"/>
      <c r="AA17" s="59"/>
      <c r="AB17" s="60"/>
      <c r="AC17" s="61"/>
      <c r="AD17" s="58"/>
      <c r="AE17" s="58"/>
      <c r="AF17" s="59"/>
      <c r="AG17" s="60"/>
      <c r="AH17" s="61"/>
      <c r="AI17" s="58"/>
      <c r="AJ17" s="58"/>
      <c r="AK17" s="59"/>
      <c r="AL17" s="60"/>
    </row>
    <row r="18" spans="1:39" s="43" customFormat="1">
      <c r="A18" s="52"/>
      <c r="B18" s="127" t="s">
        <v>24</v>
      </c>
      <c r="C18" s="114">
        <f>SUM(C17)</f>
        <v>0</v>
      </c>
      <c r="D18" s="115" t="s">
        <v>23</v>
      </c>
      <c r="E18" s="116"/>
      <c r="F18" s="152"/>
      <c r="G18" s="117">
        <f>G17</f>
        <v>0</v>
      </c>
      <c r="H18" s="153"/>
      <c r="I18" s="117">
        <f>I17</f>
        <v>0</v>
      </c>
      <c r="J18" s="152"/>
      <c r="K18" s="118">
        <f>K17</f>
        <v>0</v>
      </c>
      <c r="L18" s="119">
        <f>L17</f>
        <v>0</v>
      </c>
      <c r="M18" s="50"/>
      <c r="N18" s="57"/>
      <c r="O18" s="58"/>
      <c r="P18" s="58"/>
      <c r="Q18" s="59"/>
      <c r="R18" s="60"/>
      <c r="S18" s="61"/>
      <c r="T18" s="58"/>
      <c r="U18" s="58"/>
      <c r="V18" s="59"/>
      <c r="W18" s="60"/>
      <c r="X18" s="61"/>
      <c r="Y18" s="58"/>
      <c r="Z18" s="58"/>
      <c r="AA18" s="59"/>
      <c r="AB18" s="60"/>
      <c r="AC18" s="61"/>
      <c r="AD18" s="58"/>
      <c r="AE18" s="58"/>
      <c r="AF18" s="59"/>
      <c r="AG18" s="60"/>
      <c r="AH18" s="61"/>
      <c r="AI18" s="58"/>
      <c r="AJ18" s="58"/>
      <c r="AK18" s="59"/>
      <c r="AL18" s="60"/>
    </row>
    <row r="19" spans="1:39" s="43" customFormat="1" ht="3" customHeight="1">
      <c r="A19" s="52"/>
      <c r="B19" s="120"/>
      <c r="C19" s="121"/>
      <c r="D19" s="53"/>
      <c r="E19" s="122"/>
      <c r="F19" s="154"/>
      <c r="G19" s="54"/>
      <c r="H19" s="155"/>
      <c r="I19" s="54"/>
      <c r="J19" s="154"/>
      <c r="K19" s="55"/>
      <c r="L19" s="56"/>
      <c r="M19" s="50"/>
      <c r="N19" s="57"/>
      <c r="O19" s="58"/>
      <c r="P19" s="58"/>
      <c r="Q19" s="59"/>
      <c r="R19" s="60"/>
      <c r="S19" s="61"/>
      <c r="T19" s="58"/>
      <c r="U19" s="58"/>
      <c r="V19" s="59"/>
      <c r="W19" s="60"/>
      <c r="X19" s="61"/>
      <c r="Y19" s="58"/>
      <c r="Z19" s="58"/>
      <c r="AA19" s="59"/>
      <c r="AB19" s="60"/>
      <c r="AC19" s="61"/>
      <c r="AD19" s="58"/>
      <c r="AE19" s="58"/>
      <c r="AF19" s="59"/>
      <c r="AG19" s="60"/>
      <c r="AH19" s="61"/>
      <c r="AI19" s="58"/>
      <c r="AJ19" s="58"/>
      <c r="AK19" s="59"/>
      <c r="AL19" s="60"/>
    </row>
    <row r="20" spans="1:39" ht="18">
      <c r="A20" s="44"/>
      <c r="B20" s="45" t="s">
        <v>25</v>
      </c>
      <c r="C20" s="147"/>
      <c r="D20" s="147"/>
      <c r="E20" s="46"/>
      <c r="F20" s="148"/>
      <c r="G20" s="47"/>
      <c r="H20" s="149"/>
      <c r="I20" s="47"/>
      <c r="J20" s="148"/>
      <c r="K20" s="48"/>
      <c r="L20" s="49">
        <f>SUM(L21:L35)</f>
        <v>0</v>
      </c>
      <c r="M20" s="50"/>
      <c r="N20" s="51"/>
      <c r="O20" s="3"/>
      <c r="P20" s="3"/>
      <c r="Q20" s="42"/>
      <c r="R20" s="42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43"/>
    </row>
    <row r="21" spans="1:39">
      <c r="A21" s="44"/>
      <c r="B21" s="124" t="s">
        <v>26</v>
      </c>
      <c r="C21" s="132"/>
      <c r="D21" s="53" t="s">
        <v>27</v>
      </c>
      <c r="E21" s="46"/>
      <c r="F21" s="150">
        <v>385</v>
      </c>
      <c r="G21" s="54">
        <f>F21*C21</f>
        <v>0</v>
      </c>
      <c r="H21" s="151">
        <v>234</v>
      </c>
      <c r="I21" s="54">
        <f>H21*C21</f>
        <v>0</v>
      </c>
      <c r="J21" s="150">
        <v>26</v>
      </c>
      <c r="K21" s="55">
        <f>J21*C21</f>
        <v>0</v>
      </c>
      <c r="L21" s="56">
        <f>G21+I21+K21</f>
        <v>0</v>
      </c>
      <c r="M21" s="50"/>
      <c r="N21" s="51"/>
      <c r="O21" s="3"/>
      <c r="P21" s="3"/>
      <c r="Q21" s="42"/>
      <c r="R21" s="42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43"/>
    </row>
    <row r="22" spans="1:39">
      <c r="A22" s="44"/>
      <c r="B22" s="124" t="s">
        <v>28</v>
      </c>
      <c r="C22" s="132"/>
      <c r="D22" s="53" t="s">
        <v>27</v>
      </c>
      <c r="E22" s="46"/>
      <c r="F22" s="150">
        <v>395</v>
      </c>
      <c r="G22" s="54">
        <f t="shared" ref="G22:G35" si="7">F22*C22</f>
        <v>0</v>
      </c>
      <c r="H22" s="151">
        <v>234</v>
      </c>
      <c r="I22" s="54">
        <f t="shared" ref="I22:I35" si="8">H22*C22</f>
        <v>0</v>
      </c>
      <c r="J22" s="150">
        <v>26</v>
      </c>
      <c r="K22" s="55">
        <f t="shared" ref="K22:K35" si="9">J22*C22</f>
        <v>0</v>
      </c>
      <c r="L22" s="56">
        <f t="shared" ref="L22:L35" si="10">G22+I22+K22</f>
        <v>0</v>
      </c>
      <c r="M22" s="50"/>
      <c r="N22" s="51"/>
      <c r="O22" s="3"/>
      <c r="P22" s="3"/>
      <c r="Q22" s="42"/>
      <c r="R22" s="42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43"/>
    </row>
    <row r="23" spans="1:39">
      <c r="A23" s="44"/>
      <c r="B23" s="124" t="s">
        <v>29</v>
      </c>
      <c r="C23" s="132"/>
      <c r="D23" s="53" t="s">
        <v>27</v>
      </c>
      <c r="E23" s="46"/>
      <c r="F23" s="150">
        <v>875</v>
      </c>
      <c r="G23" s="54">
        <f t="shared" si="7"/>
        <v>0</v>
      </c>
      <c r="H23" s="151">
        <v>1000</v>
      </c>
      <c r="I23" s="54">
        <f t="shared" si="8"/>
        <v>0</v>
      </c>
      <c r="J23" s="150">
        <v>125</v>
      </c>
      <c r="K23" s="55">
        <f t="shared" si="9"/>
        <v>0</v>
      </c>
      <c r="L23" s="56">
        <f t="shared" si="10"/>
        <v>0</v>
      </c>
      <c r="M23" s="50"/>
      <c r="N23" s="51"/>
      <c r="O23" s="3"/>
      <c r="P23" s="3"/>
      <c r="Q23" s="42"/>
      <c r="R23" s="42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43"/>
    </row>
    <row r="24" spans="1:39">
      <c r="A24" s="44"/>
      <c r="B24" s="124" t="s">
        <v>30</v>
      </c>
      <c r="C24" s="132"/>
      <c r="D24" s="53" t="s">
        <v>27</v>
      </c>
      <c r="E24" s="46"/>
      <c r="F24" s="150">
        <v>410</v>
      </c>
      <c r="G24" s="54">
        <f t="shared" si="7"/>
        <v>0</v>
      </c>
      <c r="H24" s="151">
        <v>376</v>
      </c>
      <c r="I24" s="54">
        <f t="shared" si="8"/>
        <v>0</v>
      </c>
      <c r="J24" s="150">
        <v>26</v>
      </c>
      <c r="K24" s="55">
        <f t="shared" si="9"/>
        <v>0</v>
      </c>
      <c r="L24" s="56">
        <f t="shared" si="10"/>
        <v>0</v>
      </c>
      <c r="M24" s="50"/>
      <c r="N24" s="51"/>
      <c r="O24" s="3"/>
      <c r="P24" s="3"/>
      <c r="Q24" s="42"/>
      <c r="R24" s="42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43"/>
    </row>
    <row r="25" spans="1:39">
      <c r="A25" s="44"/>
      <c r="B25" s="124" t="s">
        <v>31</v>
      </c>
      <c r="C25" s="132"/>
      <c r="D25" s="53" t="s">
        <v>27</v>
      </c>
      <c r="E25" s="46"/>
      <c r="F25" s="150">
        <v>260</v>
      </c>
      <c r="G25" s="54">
        <f t="shared" si="7"/>
        <v>0</v>
      </c>
      <c r="H25" s="151">
        <v>234</v>
      </c>
      <c r="I25" s="54">
        <f t="shared" si="8"/>
        <v>0</v>
      </c>
      <c r="J25" s="150">
        <v>26</v>
      </c>
      <c r="K25" s="55">
        <f t="shared" si="9"/>
        <v>0</v>
      </c>
      <c r="L25" s="56">
        <f t="shared" si="10"/>
        <v>0</v>
      </c>
      <c r="M25" s="50"/>
      <c r="N25" s="51"/>
      <c r="O25" s="3"/>
      <c r="P25" s="3"/>
      <c r="Q25" s="42"/>
      <c r="R25" s="42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43"/>
    </row>
    <row r="26" spans="1:39">
      <c r="A26" s="44"/>
      <c r="B26" s="124" t="s">
        <v>32</v>
      </c>
      <c r="C26" s="132"/>
      <c r="D26" s="53" t="s">
        <v>27</v>
      </c>
      <c r="E26" s="46"/>
      <c r="F26" s="150">
        <v>260</v>
      </c>
      <c r="G26" s="54">
        <f t="shared" si="7"/>
        <v>0</v>
      </c>
      <c r="H26" s="151">
        <v>234</v>
      </c>
      <c r="I26" s="54">
        <f t="shared" si="8"/>
        <v>0</v>
      </c>
      <c r="J26" s="150">
        <v>26</v>
      </c>
      <c r="K26" s="55">
        <f t="shared" si="9"/>
        <v>0</v>
      </c>
      <c r="L26" s="56">
        <f t="shared" si="10"/>
        <v>0</v>
      </c>
      <c r="M26" s="50"/>
      <c r="N26" s="51"/>
      <c r="O26" s="3"/>
      <c r="P26" s="3"/>
      <c r="Q26" s="42"/>
      <c r="R26" s="42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43"/>
    </row>
    <row r="27" spans="1:39">
      <c r="A27" s="44"/>
      <c r="B27" s="124" t="s">
        <v>33</v>
      </c>
      <c r="C27" s="132"/>
      <c r="D27" s="53" t="s">
        <v>27</v>
      </c>
      <c r="E27" s="46"/>
      <c r="F27" s="150">
        <v>425</v>
      </c>
      <c r="G27" s="54">
        <f t="shared" si="7"/>
        <v>0</v>
      </c>
      <c r="H27" s="151">
        <v>375</v>
      </c>
      <c r="I27" s="54">
        <f t="shared" si="8"/>
        <v>0</v>
      </c>
      <c r="J27" s="150">
        <v>55</v>
      </c>
      <c r="K27" s="55">
        <f t="shared" si="9"/>
        <v>0</v>
      </c>
      <c r="L27" s="56">
        <f t="shared" si="10"/>
        <v>0</v>
      </c>
      <c r="M27" s="50"/>
      <c r="N27" s="51"/>
      <c r="O27" s="3"/>
      <c r="P27" s="3"/>
      <c r="Q27" s="42"/>
      <c r="R27" s="42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43"/>
    </row>
    <row r="28" spans="1:39">
      <c r="A28" s="44"/>
      <c r="B28" s="124" t="s">
        <v>34</v>
      </c>
      <c r="C28" s="132"/>
      <c r="D28" s="53" t="s">
        <v>27</v>
      </c>
      <c r="E28" s="46"/>
      <c r="F28" s="150">
        <v>400</v>
      </c>
      <c r="G28" s="54">
        <f t="shared" si="7"/>
        <v>0</v>
      </c>
      <c r="H28" s="151">
        <v>375</v>
      </c>
      <c r="I28" s="54">
        <f t="shared" si="8"/>
        <v>0</v>
      </c>
      <c r="J28" s="150">
        <v>55</v>
      </c>
      <c r="K28" s="55">
        <f t="shared" si="9"/>
        <v>0</v>
      </c>
      <c r="L28" s="56">
        <f t="shared" si="10"/>
        <v>0</v>
      </c>
      <c r="M28" s="50"/>
      <c r="N28" s="51"/>
      <c r="O28" s="3"/>
      <c r="P28" s="3"/>
      <c r="Q28" s="42"/>
      <c r="R28" s="42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43"/>
    </row>
    <row r="29" spans="1:39">
      <c r="A29" s="44"/>
      <c r="B29" s="124" t="s">
        <v>35</v>
      </c>
      <c r="C29" s="132"/>
      <c r="D29" s="53" t="s">
        <v>27</v>
      </c>
      <c r="E29" s="46"/>
      <c r="F29" s="150">
        <v>1250</v>
      </c>
      <c r="G29" s="54">
        <f t="shared" si="7"/>
        <v>0</v>
      </c>
      <c r="H29" s="151">
        <v>895</v>
      </c>
      <c r="I29" s="54">
        <f t="shared" si="8"/>
        <v>0</v>
      </c>
      <c r="J29" s="150">
        <v>95</v>
      </c>
      <c r="K29" s="55">
        <f t="shared" si="9"/>
        <v>0</v>
      </c>
      <c r="L29" s="56">
        <f t="shared" si="10"/>
        <v>0</v>
      </c>
      <c r="M29" s="50"/>
      <c r="N29" s="51"/>
      <c r="O29" s="3"/>
      <c r="P29" s="3"/>
      <c r="Q29" s="42"/>
      <c r="R29" s="42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43"/>
    </row>
    <row r="30" spans="1:39">
      <c r="A30" s="44"/>
      <c r="B30" s="124" t="s">
        <v>36</v>
      </c>
      <c r="C30" s="132"/>
      <c r="D30" s="53" t="s">
        <v>27</v>
      </c>
      <c r="E30" s="46"/>
      <c r="F30" s="150">
        <v>1350</v>
      </c>
      <c r="G30" s="54">
        <f t="shared" si="7"/>
        <v>0</v>
      </c>
      <c r="H30" s="151">
        <v>950</v>
      </c>
      <c r="I30" s="54">
        <f t="shared" si="8"/>
        <v>0</v>
      </c>
      <c r="J30" s="150">
        <v>95</v>
      </c>
      <c r="K30" s="55">
        <f t="shared" si="9"/>
        <v>0</v>
      </c>
      <c r="L30" s="56">
        <f t="shared" si="10"/>
        <v>0</v>
      </c>
      <c r="M30" s="50"/>
      <c r="N30" s="51"/>
      <c r="O30" s="3"/>
      <c r="P30" s="3"/>
      <c r="Q30" s="42"/>
      <c r="R30" s="42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43"/>
    </row>
    <row r="31" spans="1:39">
      <c r="A31" s="44"/>
      <c r="B31" s="124" t="s">
        <v>37</v>
      </c>
      <c r="C31" s="132"/>
      <c r="D31" s="53" t="s">
        <v>27</v>
      </c>
      <c r="E31" s="46"/>
      <c r="F31" s="150">
        <v>1500</v>
      </c>
      <c r="G31" s="54">
        <f t="shared" si="7"/>
        <v>0</v>
      </c>
      <c r="H31" s="151">
        <v>1000</v>
      </c>
      <c r="I31" s="54">
        <f t="shared" si="8"/>
        <v>0</v>
      </c>
      <c r="J31" s="150">
        <v>95</v>
      </c>
      <c r="K31" s="55">
        <f t="shared" si="9"/>
        <v>0</v>
      </c>
      <c r="L31" s="56">
        <f t="shared" si="10"/>
        <v>0</v>
      </c>
      <c r="M31" s="50"/>
      <c r="N31" s="51"/>
      <c r="O31" s="3"/>
      <c r="P31" s="3"/>
      <c r="Q31" s="42"/>
      <c r="R31" s="42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43"/>
    </row>
    <row r="32" spans="1:39">
      <c r="A32" s="44"/>
      <c r="B32" s="124" t="s">
        <v>38</v>
      </c>
      <c r="C32" s="132"/>
      <c r="D32" s="53" t="s">
        <v>27</v>
      </c>
      <c r="E32" s="46"/>
      <c r="F32" s="150">
        <v>260</v>
      </c>
      <c r="G32" s="54">
        <f t="shared" si="7"/>
        <v>0</v>
      </c>
      <c r="H32" s="151">
        <v>234</v>
      </c>
      <c r="I32" s="54">
        <f t="shared" si="8"/>
        <v>0</v>
      </c>
      <c r="J32" s="150">
        <v>26</v>
      </c>
      <c r="K32" s="55">
        <f t="shared" si="9"/>
        <v>0</v>
      </c>
      <c r="L32" s="56">
        <f t="shared" si="10"/>
        <v>0</v>
      </c>
      <c r="M32" s="50"/>
      <c r="N32" s="51"/>
      <c r="O32" s="3"/>
      <c r="P32" s="3"/>
      <c r="Q32" s="42"/>
      <c r="R32" s="42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43"/>
    </row>
    <row r="33" spans="1:39">
      <c r="A33" s="44"/>
      <c r="B33" s="124" t="s">
        <v>39</v>
      </c>
      <c r="C33" s="132"/>
      <c r="D33" s="53" t="s">
        <v>27</v>
      </c>
      <c r="E33" s="46"/>
      <c r="F33" s="150">
        <v>1250</v>
      </c>
      <c r="G33" s="54">
        <f t="shared" si="7"/>
        <v>0</v>
      </c>
      <c r="H33" s="151">
        <v>895</v>
      </c>
      <c r="I33" s="54">
        <f t="shared" si="8"/>
        <v>0</v>
      </c>
      <c r="J33" s="150">
        <v>95</v>
      </c>
      <c r="K33" s="55">
        <f t="shared" si="9"/>
        <v>0</v>
      </c>
      <c r="L33" s="56">
        <f t="shared" si="10"/>
        <v>0</v>
      </c>
      <c r="M33" s="50"/>
      <c r="N33" s="51"/>
      <c r="O33" s="3"/>
      <c r="P33" s="3"/>
      <c r="Q33" s="42"/>
      <c r="R33" s="42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43"/>
    </row>
    <row r="34" spans="1:39">
      <c r="A34" s="44"/>
      <c r="B34" s="124" t="s">
        <v>40</v>
      </c>
      <c r="C34" s="132"/>
      <c r="D34" s="53" t="s">
        <v>27</v>
      </c>
      <c r="E34" s="46"/>
      <c r="F34" s="150">
        <v>1250</v>
      </c>
      <c r="G34" s="54">
        <f t="shared" si="7"/>
        <v>0</v>
      </c>
      <c r="H34" s="151">
        <v>850</v>
      </c>
      <c r="I34" s="54">
        <f t="shared" si="8"/>
        <v>0</v>
      </c>
      <c r="J34" s="150">
        <v>95</v>
      </c>
      <c r="K34" s="55">
        <f t="shared" si="9"/>
        <v>0</v>
      </c>
      <c r="L34" s="56">
        <f t="shared" si="10"/>
        <v>0</v>
      </c>
      <c r="M34" s="50"/>
      <c r="N34" s="51"/>
      <c r="O34" s="3"/>
      <c r="P34" s="3"/>
      <c r="Q34" s="42"/>
      <c r="R34" s="42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43"/>
    </row>
    <row r="35" spans="1:39">
      <c r="A35" s="44"/>
      <c r="B35" s="124" t="s">
        <v>41</v>
      </c>
      <c r="C35" s="132"/>
      <c r="D35" s="53" t="s">
        <v>27</v>
      </c>
      <c r="E35" s="46"/>
      <c r="F35" s="150">
        <v>105</v>
      </c>
      <c r="G35" s="54">
        <f t="shared" si="7"/>
        <v>0</v>
      </c>
      <c r="H35" s="151">
        <v>75</v>
      </c>
      <c r="I35" s="54">
        <f t="shared" si="8"/>
        <v>0</v>
      </c>
      <c r="J35" s="150">
        <v>18</v>
      </c>
      <c r="K35" s="55">
        <f t="shared" si="9"/>
        <v>0</v>
      </c>
      <c r="L35" s="56">
        <f t="shared" si="10"/>
        <v>0</v>
      </c>
      <c r="M35" s="50"/>
      <c r="N35" s="51"/>
      <c r="O35" s="3"/>
      <c r="P35" s="3"/>
      <c r="Q35" s="42"/>
      <c r="R35" s="42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43"/>
    </row>
    <row r="36" spans="1:39">
      <c r="A36" s="44"/>
      <c r="B36" s="127" t="s">
        <v>42</v>
      </c>
      <c r="C36" s="114">
        <f>SUM(C21:C35)</f>
        <v>0</v>
      </c>
      <c r="D36" s="115" t="s">
        <v>27</v>
      </c>
      <c r="E36" s="116"/>
      <c r="F36" s="152"/>
      <c r="G36" s="117">
        <f>SUM(G21:G35)</f>
        <v>0</v>
      </c>
      <c r="H36" s="153"/>
      <c r="I36" s="117">
        <f>SUM(I21:I35)</f>
        <v>0</v>
      </c>
      <c r="J36" s="152"/>
      <c r="K36" s="117">
        <f>SUM(K21:K35)</f>
        <v>0</v>
      </c>
      <c r="L36" s="117">
        <f>SUM(L21:L35)</f>
        <v>0</v>
      </c>
      <c r="M36" s="50"/>
      <c r="N36" s="51"/>
      <c r="O36" s="3"/>
      <c r="P36" s="3"/>
      <c r="Q36" s="42"/>
      <c r="R36" s="42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43"/>
    </row>
    <row r="37" spans="1:39" ht="3" customHeight="1">
      <c r="A37" s="44"/>
      <c r="B37" s="125"/>
      <c r="C37" s="121"/>
      <c r="D37" s="53"/>
      <c r="E37" s="122"/>
      <c r="F37" s="154"/>
      <c r="G37" s="54"/>
      <c r="H37" s="155"/>
      <c r="I37" s="54"/>
      <c r="J37" s="154"/>
      <c r="K37" s="54"/>
      <c r="L37" s="126"/>
      <c r="M37" s="50"/>
      <c r="N37" s="51"/>
      <c r="O37" s="3"/>
      <c r="P37" s="3"/>
      <c r="Q37" s="42"/>
      <c r="R37" s="42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43"/>
    </row>
    <row r="38" spans="1:39" ht="18">
      <c r="A38" s="44"/>
      <c r="B38" s="45" t="s">
        <v>43</v>
      </c>
      <c r="C38" s="147"/>
      <c r="D38" s="147"/>
      <c r="E38" s="46"/>
      <c r="F38" s="148"/>
      <c r="G38" s="47"/>
      <c r="H38" s="149"/>
      <c r="I38" s="47"/>
      <c r="J38" s="148"/>
      <c r="K38" s="48"/>
      <c r="L38" s="49">
        <f>SUM(L39:L45)</f>
        <v>0</v>
      </c>
      <c r="M38" s="50"/>
      <c r="N38" s="51"/>
      <c r="O38" s="3"/>
      <c r="P38" s="3"/>
      <c r="Q38" s="42"/>
      <c r="R38" s="42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43"/>
    </row>
    <row r="39" spans="1:39" s="43" customFormat="1" ht="12.75">
      <c r="A39" s="52"/>
      <c r="B39" s="123" t="s">
        <v>44</v>
      </c>
      <c r="C39" s="132"/>
      <c r="D39" s="53" t="s">
        <v>23</v>
      </c>
      <c r="E39" s="46"/>
      <c r="F39" s="150">
        <v>42.25</v>
      </c>
      <c r="G39" s="54">
        <f>F39*C39</f>
        <v>0</v>
      </c>
      <c r="H39" s="150">
        <v>25</v>
      </c>
      <c r="I39" s="54">
        <f>H39*C39</f>
        <v>0</v>
      </c>
      <c r="J39" s="150">
        <v>2.75</v>
      </c>
      <c r="K39" s="55">
        <f>J39*C39</f>
        <v>0</v>
      </c>
      <c r="L39" s="56">
        <f>G39+I39+K39</f>
        <v>0</v>
      </c>
      <c r="M39" s="50"/>
      <c r="N39" s="57"/>
      <c r="O39" s="58"/>
      <c r="P39" s="58"/>
      <c r="Q39" s="59"/>
      <c r="R39" s="60"/>
      <c r="S39" s="61"/>
      <c r="T39" s="58"/>
      <c r="U39" s="58"/>
      <c r="V39" s="59"/>
      <c r="W39" s="60"/>
      <c r="X39" s="61"/>
      <c r="Y39" s="58"/>
      <c r="Z39" s="58"/>
      <c r="AA39" s="59"/>
      <c r="AB39" s="60"/>
      <c r="AC39" s="61"/>
      <c r="AD39" s="58"/>
      <c r="AE39" s="58"/>
      <c r="AF39" s="59"/>
      <c r="AG39" s="60"/>
      <c r="AH39" s="61"/>
      <c r="AI39" s="58"/>
      <c r="AJ39" s="58"/>
      <c r="AK39" s="59"/>
      <c r="AL39" s="60"/>
    </row>
    <row r="40" spans="1:39" s="43" customFormat="1" ht="12.75">
      <c r="A40" s="52"/>
      <c r="B40" s="123" t="s">
        <v>45</v>
      </c>
      <c r="C40" s="132"/>
      <c r="D40" s="53" t="s">
        <v>23</v>
      </c>
      <c r="E40" s="46"/>
      <c r="F40" s="150">
        <v>42.25</v>
      </c>
      <c r="G40" s="54">
        <f t="shared" ref="G40:G44" si="11">F40*C40</f>
        <v>0</v>
      </c>
      <c r="H40" s="150">
        <v>25</v>
      </c>
      <c r="I40" s="54">
        <f t="shared" ref="I40:I44" si="12">H40*C40</f>
        <v>0</v>
      </c>
      <c r="J40" s="150">
        <v>2.75</v>
      </c>
      <c r="K40" s="55">
        <f t="shared" ref="K40:K44" si="13">J40*C40</f>
        <v>0</v>
      </c>
      <c r="L40" s="56">
        <f t="shared" ref="L40:L44" si="14">G40+I40+K40</f>
        <v>0</v>
      </c>
      <c r="M40" s="50"/>
      <c r="N40" s="57"/>
      <c r="O40" s="58"/>
      <c r="P40" s="58"/>
      <c r="Q40" s="59"/>
      <c r="R40" s="60"/>
      <c r="S40" s="61"/>
      <c r="T40" s="58"/>
      <c r="U40" s="58"/>
      <c r="V40" s="59"/>
      <c r="W40" s="60"/>
      <c r="X40" s="61"/>
      <c r="Y40" s="58"/>
      <c r="Z40" s="58"/>
      <c r="AA40" s="59"/>
      <c r="AB40" s="60"/>
      <c r="AC40" s="61"/>
      <c r="AD40" s="58"/>
      <c r="AE40" s="58"/>
      <c r="AF40" s="59"/>
      <c r="AG40" s="60"/>
      <c r="AH40" s="61"/>
      <c r="AI40" s="58"/>
      <c r="AJ40" s="58"/>
      <c r="AK40" s="59"/>
      <c r="AL40" s="60"/>
    </row>
    <row r="41" spans="1:39" s="43" customFormat="1" ht="12.75">
      <c r="A41" s="52"/>
      <c r="B41" s="123" t="s">
        <v>46</v>
      </c>
      <c r="C41" s="132"/>
      <c r="D41" s="53" t="s">
        <v>23</v>
      </c>
      <c r="E41" s="46"/>
      <c r="F41" s="150">
        <v>42.25</v>
      </c>
      <c r="G41" s="54">
        <f t="shared" si="11"/>
        <v>0</v>
      </c>
      <c r="H41" s="150">
        <v>28</v>
      </c>
      <c r="I41" s="54">
        <f t="shared" si="12"/>
        <v>0</v>
      </c>
      <c r="J41" s="150">
        <v>2.75</v>
      </c>
      <c r="K41" s="55">
        <f t="shared" si="13"/>
        <v>0</v>
      </c>
      <c r="L41" s="56">
        <f t="shared" si="14"/>
        <v>0</v>
      </c>
      <c r="M41" s="50"/>
      <c r="N41" s="57"/>
      <c r="O41" s="58"/>
      <c r="P41" s="58"/>
      <c r="Q41" s="59"/>
      <c r="R41" s="60"/>
      <c r="S41" s="61"/>
      <c r="T41" s="58"/>
      <c r="U41" s="58"/>
      <c r="V41" s="59"/>
      <c r="W41" s="60"/>
      <c r="X41" s="61"/>
      <c r="Y41" s="58"/>
      <c r="Z41" s="58"/>
      <c r="AA41" s="59"/>
      <c r="AB41" s="60"/>
      <c r="AC41" s="61"/>
      <c r="AD41" s="58"/>
      <c r="AE41" s="58"/>
      <c r="AF41" s="59"/>
      <c r="AG41" s="60"/>
      <c r="AH41" s="61"/>
      <c r="AI41" s="58"/>
      <c r="AJ41" s="58"/>
      <c r="AK41" s="59"/>
      <c r="AL41" s="60"/>
    </row>
    <row r="42" spans="1:39" s="43" customFormat="1" ht="12.75">
      <c r="A42" s="52"/>
      <c r="B42" s="123" t="s">
        <v>47</v>
      </c>
      <c r="C42" s="132"/>
      <c r="D42" s="53" t="s">
        <v>23</v>
      </c>
      <c r="E42" s="46"/>
      <c r="F42" s="150">
        <v>42.25</v>
      </c>
      <c r="G42" s="54">
        <f t="shared" si="11"/>
        <v>0</v>
      </c>
      <c r="H42" s="150">
        <v>32</v>
      </c>
      <c r="I42" s="54">
        <f t="shared" si="12"/>
        <v>0</v>
      </c>
      <c r="J42" s="150">
        <v>2.75</v>
      </c>
      <c r="K42" s="55">
        <f t="shared" si="13"/>
        <v>0</v>
      </c>
      <c r="L42" s="56">
        <f t="shared" si="14"/>
        <v>0</v>
      </c>
      <c r="M42" s="50"/>
      <c r="N42" s="57"/>
      <c r="O42" s="58"/>
      <c r="P42" s="58"/>
      <c r="Q42" s="59"/>
      <c r="R42" s="60"/>
      <c r="S42" s="61"/>
      <c r="T42" s="58"/>
      <c r="U42" s="58"/>
      <c r="V42" s="59"/>
      <c r="W42" s="60"/>
      <c r="X42" s="61"/>
      <c r="Y42" s="58"/>
      <c r="Z42" s="58"/>
      <c r="AA42" s="59"/>
      <c r="AB42" s="60"/>
      <c r="AC42" s="61"/>
      <c r="AD42" s="58"/>
      <c r="AE42" s="58"/>
      <c r="AF42" s="59"/>
      <c r="AG42" s="60"/>
      <c r="AH42" s="61"/>
      <c r="AI42" s="58"/>
      <c r="AJ42" s="58"/>
      <c r="AK42" s="59"/>
      <c r="AL42" s="60"/>
    </row>
    <row r="43" spans="1:39" s="43" customFormat="1" ht="12.75">
      <c r="A43" s="52"/>
      <c r="B43" s="123" t="s">
        <v>48</v>
      </c>
      <c r="C43" s="132"/>
      <c r="D43" s="53" t="s">
        <v>23</v>
      </c>
      <c r="E43" s="46"/>
      <c r="F43" s="150">
        <v>42.25</v>
      </c>
      <c r="G43" s="54">
        <f t="shared" si="11"/>
        <v>0</v>
      </c>
      <c r="H43" s="150">
        <v>30</v>
      </c>
      <c r="I43" s="54">
        <f t="shared" si="12"/>
        <v>0</v>
      </c>
      <c r="J43" s="150">
        <v>2.75</v>
      </c>
      <c r="K43" s="55">
        <f t="shared" si="13"/>
        <v>0</v>
      </c>
      <c r="L43" s="56">
        <f t="shared" si="14"/>
        <v>0</v>
      </c>
      <c r="M43" s="50"/>
      <c r="N43" s="57"/>
      <c r="O43" s="58"/>
      <c r="P43" s="58"/>
      <c r="Q43" s="59"/>
      <c r="R43" s="60"/>
      <c r="S43" s="61"/>
      <c r="T43" s="58"/>
      <c r="U43" s="58"/>
      <c r="V43" s="59"/>
      <c r="W43" s="60"/>
      <c r="X43" s="61"/>
      <c r="Y43" s="58"/>
      <c r="Z43" s="58"/>
      <c r="AA43" s="59"/>
      <c r="AB43" s="60"/>
      <c r="AC43" s="61"/>
      <c r="AD43" s="58"/>
      <c r="AE43" s="58"/>
      <c r="AF43" s="59"/>
      <c r="AG43" s="60"/>
      <c r="AH43" s="61"/>
      <c r="AI43" s="58"/>
      <c r="AJ43" s="58"/>
      <c r="AK43" s="59"/>
      <c r="AL43" s="60"/>
    </row>
    <row r="44" spans="1:39" s="43" customFormat="1" ht="12.75">
      <c r="A44" s="52"/>
      <c r="B44" s="123" t="s">
        <v>49</v>
      </c>
      <c r="C44" s="132"/>
      <c r="D44" s="53" t="s">
        <v>23</v>
      </c>
      <c r="E44" s="46"/>
      <c r="F44" s="150">
        <v>42.25</v>
      </c>
      <c r="G44" s="54">
        <f t="shared" si="11"/>
        <v>0</v>
      </c>
      <c r="H44" s="150">
        <v>28</v>
      </c>
      <c r="I44" s="54">
        <f t="shared" si="12"/>
        <v>0</v>
      </c>
      <c r="J44" s="150">
        <v>2.75</v>
      </c>
      <c r="K44" s="55">
        <f t="shared" si="13"/>
        <v>0</v>
      </c>
      <c r="L44" s="56">
        <f t="shared" si="14"/>
        <v>0</v>
      </c>
      <c r="M44" s="50"/>
      <c r="N44" s="57"/>
      <c r="O44" s="58"/>
      <c r="P44" s="58"/>
      <c r="Q44" s="59"/>
      <c r="R44" s="60"/>
      <c r="S44" s="61"/>
      <c r="T44" s="58"/>
      <c r="U44" s="58"/>
      <c r="V44" s="59"/>
      <c r="W44" s="60"/>
      <c r="X44" s="61"/>
      <c r="Y44" s="58"/>
      <c r="Z44" s="58"/>
      <c r="AA44" s="59"/>
      <c r="AB44" s="60"/>
      <c r="AC44" s="61"/>
      <c r="AD44" s="58"/>
      <c r="AE44" s="58"/>
      <c r="AF44" s="59"/>
      <c r="AG44" s="60"/>
      <c r="AH44" s="61"/>
      <c r="AI44" s="58"/>
      <c r="AJ44" s="58"/>
      <c r="AK44" s="59"/>
      <c r="AL44" s="60"/>
    </row>
    <row r="45" spans="1:39" s="43" customFormat="1" ht="12.75">
      <c r="A45" s="52"/>
      <c r="B45" s="123" t="s">
        <v>50</v>
      </c>
      <c r="C45" s="132"/>
      <c r="D45" s="53" t="s">
        <v>23</v>
      </c>
      <c r="E45" s="46"/>
      <c r="F45" s="150">
        <v>42.25</v>
      </c>
      <c r="G45" s="54">
        <f>F45*C45</f>
        <v>0</v>
      </c>
      <c r="H45" s="150">
        <v>21</v>
      </c>
      <c r="I45" s="54">
        <f>H45*C45</f>
        <v>0</v>
      </c>
      <c r="J45" s="150">
        <v>2.75</v>
      </c>
      <c r="K45" s="55">
        <f>J45*C45</f>
        <v>0</v>
      </c>
      <c r="L45" s="56">
        <f>G45+I45+K45</f>
        <v>0</v>
      </c>
      <c r="M45" s="50"/>
      <c r="N45" s="57"/>
      <c r="O45" s="58"/>
      <c r="P45" s="58"/>
      <c r="Q45" s="59"/>
      <c r="R45" s="60"/>
      <c r="S45" s="61"/>
      <c r="T45" s="58"/>
      <c r="U45" s="58"/>
      <c r="V45" s="59"/>
      <c r="W45" s="60"/>
      <c r="X45" s="61"/>
      <c r="Y45" s="58"/>
      <c r="Z45" s="58"/>
      <c r="AA45" s="59"/>
      <c r="AB45" s="60"/>
      <c r="AC45" s="61"/>
      <c r="AD45" s="58"/>
      <c r="AE45" s="58"/>
      <c r="AF45" s="59"/>
      <c r="AG45" s="60"/>
      <c r="AH45" s="61"/>
      <c r="AI45" s="58"/>
      <c r="AJ45" s="58"/>
      <c r="AK45" s="59"/>
      <c r="AL45" s="60"/>
    </row>
    <row r="46" spans="1:39" s="43" customFormat="1">
      <c r="A46" s="52"/>
      <c r="B46" s="127" t="s">
        <v>51</v>
      </c>
      <c r="C46" s="128">
        <f>SUM(C39:C45)</f>
        <v>0</v>
      </c>
      <c r="D46" s="129" t="s">
        <v>23</v>
      </c>
      <c r="E46" s="130"/>
      <c r="F46" s="156"/>
      <c r="G46" s="131">
        <f>SUM(G39:G45)</f>
        <v>0</v>
      </c>
      <c r="H46" s="157"/>
      <c r="I46" s="131">
        <f>SUM(I39:I45)</f>
        <v>0</v>
      </c>
      <c r="J46" s="156"/>
      <c r="K46" s="131">
        <f>SUM(K39:K45)</f>
        <v>0</v>
      </c>
      <c r="L46" s="131">
        <f>SUM(L39:L45)</f>
        <v>0</v>
      </c>
      <c r="M46" s="50"/>
      <c r="N46" s="57"/>
      <c r="O46" s="58"/>
      <c r="P46" s="58"/>
      <c r="Q46" s="59"/>
      <c r="R46" s="60"/>
      <c r="S46" s="61"/>
      <c r="T46" s="58"/>
      <c r="U46" s="58"/>
      <c r="V46" s="59"/>
      <c r="W46" s="60"/>
      <c r="X46" s="61"/>
      <c r="Y46" s="58"/>
      <c r="Z46" s="58"/>
      <c r="AA46" s="59"/>
      <c r="AB46" s="60"/>
      <c r="AC46" s="61"/>
      <c r="AD46" s="58"/>
      <c r="AE46" s="58"/>
      <c r="AF46" s="59"/>
      <c r="AG46" s="60"/>
      <c r="AH46" s="61"/>
      <c r="AI46" s="58"/>
      <c r="AJ46" s="58"/>
      <c r="AK46" s="59"/>
      <c r="AL46" s="60"/>
    </row>
    <row r="47" spans="1:39" ht="16.5" thickBot="1">
      <c r="A47" s="44"/>
      <c r="B47" s="65"/>
      <c r="C47" s="66"/>
      <c r="D47" s="66"/>
      <c r="E47" s="67"/>
      <c r="F47" s="68"/>
      <c r="G47" s="69"/>
      <c r="H47" s="70"/>
      <c r="I47" s="69"/>
      <c r="J47" s="71"/>
      <c r="K47" s="72"/>
      <c r="L47" s="73"/>
      <c r="M47" s="74"/>
      <c r="N47" s="57"/>
      <c r="O47" s="58"/>
      <c r="P47" s="58"/>
      <c r="Q47" s="59"/>
      <c r="R47" s="58"/>
      <c r="S47" s="61"/>
      <c r="T47" s="58"/>
      <c r="U47" s="58"/>
      <c r="V47" s="75"/>
      <c r="W47" s="59"/>
      <c r="X47" s="61"/>
      <c r="Y47" s="58"/>
      <c r="Z47" s="58"/>
      <c r="AA47" s="75"/>
      <c r="AB47" s="75"/>
      <c r="AC47" s="61"/>
      <c r="AD47" s="58"/>
      <c r="AE47" s="58"/>
      <c r="AF47" s="75"/>
      <c r="AG47" s="75"/>
      <c r="AH47" s="61"/>
      <c r="AI47" s="58"/>
      <c r="AJ47" s="58"/>
      <c r="AK47" s="75"/>
      <c r="AL47" s="75"/>
    </row>
    <row r="48" spans="1:39" s="64" customFormat="1" ht="24" thickTop="1" thickBot="1">
      <c r="A48" s="76"/>
      <c r="B48" s="77" t="s">
        <v>52</v>
      </c>
      <c r="C48" s="62"/>
      <c r="D48" s="63"/>
      <c r="E48" s="78"/>
      <c r="F48" s="79"/>
      <c r="G48" s="82">
        <f>SUM(G46+G36+G18+G14)</f>
        <v>0</v>
      </c>
      <c r="H48" s="81"/>
      <c r="I48" s="82">
        <f>SUM(I46+I36+I18+I14)</f>
        <v>0</v>
      </c>
      <c r="J48" s="81"/>
      <c r="K48" s="82">
        <f>SUM(K46+K36+K18+K14)</f>
        <v>0</v>
      </c>
      <c r="L48" s="82">
        <f>SUM(L46+L36+L18+L14)</f>
        <v>0</v>
      </c>
      <c r="M48" s="83"/>
      <c r="N48" s="57"/>
      <c r="O48" s="58"/>
      <c r="P48" s="58"/>
      <c r="Q48" s="59"/>
      <c r="R48" s="58"/>
      <c r="S48" s="61"/>
      <c r="T48" s="58"/>
      <c r="U48" s="58"/>
      <c r="V48" s="59"/>
      <c r="W48" s="60"/>
      <c r="X48" s="61"/>
      <c r="Y48" s="58"/>
      <c r="Z48" s="58"/>
      <c r="AA48" s="59"/>
      <c r="AB48" s="60"/>
      <c r="AC48" s="61"/>
      <c r="AD48" s="58"/>
      <c r="AE48" s="58"/>
      <c r="AF48" s="59"/>
      <c r="AG48" s="60"/>
      <c r="AH48" s="61"/>
      <c r="AI48" s="58"/>
      <c r="AJ48" s="58"/>
      <c r="AK48" s="59"/>
      <c r="AL48" s="60"/>
      <c r="AM48" s="158"/>
    </row>
    <row r="49" spans="1:38" s="64" customFormat="1" ht="17.25" thickTop="1" thickBot="1">
      <c r="A49" s="76"/>
      <c r="B49" s="84"/>
      <c r="C49" s="84"/>
      <c r="D49" s="84"/>
      <c r="E49" s="85"/>
      <c r="F49" s="86"/>
      <c r="G49" s="87"/>
      <c r="H49" s="88"/>
      <c r="I49" s="87"/>
      <c r="J49" s="89"/>
      <c r="K49" s="87"/>
      <c r="L49" s="90"/>
      <c r="M49" s="83"/>
      <c r="N49" s="57"/>
      <c r="O49" s="58"/>
      <c r="P49" s="58"/>
      <c r="Q49" s="59"/>
      <c r="R49" s="58"/>
      <c r="S49" s="61"/>
      <c r="T49" s="58"/>
      <c r="U49" s="58"/>
      <c r="V49" s="59"/>
      <c r="W49" s="60"/>
      <c r="X49" s="61"/>
      <c r="Y49" s="58"/>
      <c r="Z49" s="58"/>
      <c r="AA49" s="59"/>
      <c r="AB49" s="60"/>
      <c r="AC49" s="61"/>
      <c r="AD49" s="58"/>
      <c r="AE49" s="58"/>
      <c r="AF49" s="59"/>
      <c r="AG49" s="60"/>
      <c r="AH49" s="61"/>
      <c r="AI49" s="58"/>
      <c r="AJ49" s="58"/>
      <c r="AK49" s="59"/>
      <c r="AL49" s="60"/>
    </row>
    <row r="50" spans="1:38" s="64" customFormat="1" ht="24" thickTop="1" thickBot="1">
      <c r="A50" s="76"/>
      <c r="B50" s="77" t="s">
        <v>53</v>
      </c>
      <c r="C50" s="113">
        <v>0.10100000000000001</v>
      </c>
      <c r="D50" s="63"/>
      <c r="E50" s="78"/>
      <c r="F50" s="79"/>
      <c r="G50" s="80"/>
      <c r="H50" s="79"/>
      <c r="I50" s="80">
        <f>I48*C50</f>
        <v>0</v>
      </c>
      <c r="J50" s="91"/>
      <c r="K50" s="80">
        <f>K48*C50</f>
        <v>0</v>
      </c>
      <c r="L50" s="82">
        <f>I50+K50</f>
        <v>0</v>
      </c>
      <c r="M50" s="83"/>
      <c r="N50" s="92"/>
      <c r="O50" s="58"/>
      <c r="P50" s="58"/>
      <c r="Q50" s="59"/>
      <c r="R50" s="60"/>
      <c r="S50" s="61"/>
      <c r="T50" s="58"/>
      <c r="U50" s="58"/>
      <c r="V50" s="59"/>
      <c r="W50" s="60"/>
      <c r="X50" s="61"/>
      <c r="Y50" s="58"/>
      <c r="Z50" s="58"/>
      <c r="AA50" s="59"/>
      <c r="AB50" s="60"/>
      <c r="AC50" s="61"/>
      <c r="AD50" s="58"/>
      <c r="AE50" s="58"/>
      <c r="AF50" s="59"/>
      <c r="AG50" s="60"/>
      <c r="AH50" s="61"/>
      <c r="AI50" s="58"/>
      <c r="AJ50" s="58"/>
      <c r="AK50" s="59"/>
      <c r="AL50" s="60"/>
    </row>
    <row r="51" spans="1:38" s="64" customFormat="1" ht="17.25" thickTop="1" thickBot="1">
      <c r="A51" s="76"/>
      <c r="B51" s="84"/>
      <c r="C51" s="84"/>
      <c r="D51" s="84"/>
      <c r="E51" s="85"/>
      <c r="F51" s="86"/>
      <c r="G51" s="87"/>
      <c r="H51" s="88"/>
      <c r="I51" s="87"/>
      <c r="J51" s="89"/>
      <c r="K51" s="87"/>
      <c r="L51" s="90"/>
      <c r="M51" s="83"/>
      <c r="N51" s="57"/>
      <c r="O51" s="58"/>
      <c r="P51" s="58"/>
      <c r="Q51" s="59"/>
      <c r="R51" s="58"/>
      <c r="S51" s="61"/>
      <c r="T51" s="58"/>
      <c r="U51" s="58"/>
      <c r="V51" s="75"/>
      <c r="W51" s="59"/>
      <c r="X51" s="61"/>
      <c r="Y51" s="58"/>
      <c r="Z51" s="58"/>
      <c r="AA51" s="75"/>
      <c r="AB51" s="75"/>
      <c r="AC51" s="61"/>
      <c r="AD51" s="58"/>
      <c r="AE51" s="58"/>
      <c r="AF51" s="75"/>
      <c r="AG51" s="75"/>
      <c r="AH51" s="61"/>
      <c r="AI51" s="58"/>
      <c r="AJ51" s="58"/>
      <c r="AK51" s="75"/>
      <c r="AL51" s="75"/>
    </row>
    <row r="52" spans="1:38" s="64" customFormat="1" ht="24" thickTop="1" thickBot="1">
      <c r="A52" s="76"/>
      <c r="B52" s="77" t="s">
        <v>54</v>
      </c>
      <c r="C52" s="133"/>
      <c r="D52" s="63"/>
      <c r="E52" s="78"/>
      <c r="F52" s="79"/>
      <c r="G52" s="80">
        <f>G14*C52</f>
        <v>0</v>
      </c>
      <c r="H52" s="79"/>
      <c r="I52" s="80">
        <f>I14*C52</f>
        <v>0</v>
      </c>
      <c r="J52" s="91"/>
      <c r="K52" s="80">
        <f>K14*C52</f>
        <v>0</v>
      </c>
      <c r="L52" s="82">
        <f>SUM(G52+I52+K52)</f>
        <v>0</v>
      </c>
      <c r="M52" s="74"/>
      <c r="N52" s="92"/>
      <c r="O52" s="58"/>
      <c r="P52" s="58"/>
      <c r="Q52" s="59"/>
      <c r="R52" s="60"/>
      <c r="S52" s="61"/>
      <c r="T52" s="58"/>
      <c r="U52" s="58"/>
      <c r="V52" s="59"/>
      <c r="W52" s="60"/>
      <c r="X52" s="61"/>
      <c r="Y52" s="58"/>
      <c r="Z52" s="58"/>
      <c r="AA52" s="59"/>
      <c r="AB52" s="60"/>
      <c r="AC52" s="61"/>
      <c r="AD52" s="58"/>
      <c r="AE52" s="58"/>
      <c r="AF52" s="59"/>
      <c r="AG52" s="60"/>
      <c r="AH52" s="61"/>
      <c r="AI52" s="58"/>
      <c r="AJ52" s="58"/>
      <c r="AK52" s="59"/>
      <c r="AL52" s="60"/>
    </row>
    <row r="53" spans="1:38" s="64" customFormat="1" ht="17.25" thickTop="1" thickBot="1">
      <c r="A53" s="76"/>
      <c r="B53" s="84"/>
      <c r="C53" s="84"/>
      <c r="D53" s="84"/>
      <c r="E53" s="85"/>
      <c r="F53" s="86"/>
      <c r="G53" s="87"/>
      <c r="H53" s="88"/>
      <c r="I53" s="87"/>
      <c r="J53" s="89"/>
      <c r="K53" s="87"/>
      <c r="L53" s="90"/>
      <c r="M53" s="74"/>
      <c r="N53" s="57"/>
      <c r="O53" s="58"/>
      <c r="P53" s="58"/>
      <c r="Q53" s="75"/>
      <c r="R53" s="75"/>
      <c r="S53" s="61"/>
      <c r="T53" s="58"/>
      <c r="U53" s="58"/>
      <c r="V53" s="75"/>
      <c r="W53" s="59"/>
      <c r="X53" s="61"/>
      <c r="Y53" s="58"/>
      <c r="Z53" s="58"/>
      <c r="AA53" s="75"/>
      <c r="AB53" s="75"/>
      <c r="AC53" s="61"/>
      <c r="AD53" s="58"/>
      <c r="AE53" s="58"/>
      <c r="AF53" s="75"/>
      <c r="AG53" s="75"/>
      <c r="AH53" s="61"/>
      <c r="AI53" s="58"/>
      <c r="AJ53" s="58"/>
      <c r="AK53" s="75"/>
      <c r="AL53" s="75"/>
    </row>
    <row r="54" spans="1:38" s="64" customFormat="1" ht="24" thickTop="1" thickBot="1">
      <c r="A54" s="76"/>
      <c r="B54" s="93" t="s">
        <v>55</v>
      </c>
      <c r="C54" s="94"/>
      <c r="D54" s="95"/>
      <c r="E54" s="96"/>
      <c r="F54" s="97"/>
      <c r="G54" s="98">
        <f>G48+G52</f>
        <v>0</v>
      </c>
      <c r="H54" s="97"/>
      <c r="I54" s="98">
        <f>I48+I50+I52</f>
        <v>0</v>
      </c>
      <c r="J54" s="99"/>
      <c r="K54" s="98">
        <f>K48+K50+K52</f>
        <v>0</v>
      </c>
      <c r="L54" s="100">
        <f>G54+I54+K54</f>
        <v>0</v>
      </c>
      <c r="M54" s="74"/>
      <c r="N54" s="57"/>
      <c r="O54" s="58"/>
      <c r="P54" s="58"/>
      <c r="Q54" s="75"/>
      <c r="R54" s="75"/>
      <c r="S54" s="61"/>
      <c r="T54" s="58"/>
      <c r="U54" s="58"/>
      <c r="V54" s="59"/>
      <c r="W54" s="60"/>
      <c r="X54" s="61"/>
      <c r="Y54" s="58"/>
      <c r="Z54" s="58"/>
      <c r="AA54" s="59"/>
      <c r="AB54" s="60"/>
      <c r="AC54" s="61"/>
      <c r="AD54" s="58"/>
      <c r="AE54" s="58"/>
      <c r="AF54" s="59"/>
      <c r="AG54" s="60"/>
      <c r="AH54" s="61"/>
      <c r="AI54" s="58"/>
      <c r="AJ54" s="58"/>
      <c r="AK54" s="59"/>
      <c r="AL54" s="60"/>
    </row>
    <row r="55" spans="1:38">
      <c r="B55" s="101"/>
      <c r="D55" s="102"/>
      <c r="E55" s="101"/>
      <c r="F55" s="101"/>
      <c r="G55" s="103"/>
      <c r="K55" s="159"/>
      <c r="O55" s="108"/>
      <c r="P55" s="108"/>
      <c r="Q55" s="109"/>
      <c r="R55" s="109"/>
    </row>
    <row r="56" spans="1:38">
      <c r="B56" s="101"/>
      <c r="D56" s="102"/>
      <c r="E56" s="101"/>
      <c r="F56" s="101"/>
      <c r="G56" s="103"/>
      <c r="K56" s="159"/>
      <c r="O56" s="110"/>
      <c r="P56" s="110"/>
      <c r="Q56" s="111"/>
      <c r="R56" s="111"/>
    </row>
  </sheetData>
  <sheetProtection algorithmName="SHA-512" hashValue="vOUsZtuAoPqJzf0phKvmAtR50Y2ZBLsNmYx1zmG3Zqmcfjq7pFzCu/STpP8DBZ1CJYJoQUSnHp8nI8Eib9NHvQ==" saltValue="Mcy9eWxgD87cSobUNi0+Og==" spinCount="100000" sheet="1" objects="1" scenarios="1"/>
  <mergeCells count="12">
    <mergeCell ref="AC4:AG5"/>
    <mergeCell ref="AH4:AL5"/>
    <mergeCell ref="B1:C1"/>
    <mergeCell ref="D1:L1"/>
    <mergeCell ref="N1:AK2"/>
    <mergeCell ref="B3:L3"/>
    <mergeCell ref="F4:G4"/>
    <mergeCell ref="H4:I4"/>
    <mergeCell ref="J4:K4"/>
    <mergeCell ref="N4:R5"/>
    <mergeCell ref="S4:W5"/>
    <mergeCell ref="X4:AB5"/>
  </mergeCells>
  <printOptions horizontalCentered="1"/>
  <pageMargins left="0.26" right="0.24" top="0.75" bottom="0.43" header="0.68" footer="0.3"/>
  <pageSetup scale="57" fitToHeight="0" orientation="portrait" horizontalDpi="300" verticalDpi="300" r:id="rId1"/>
  <headerFooter alignWithMargins="0"/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A6EAC021E8E04B808A58C0B5480C46" ma:contentTypeVersion="8" ma:contentTypeDescription="Create a new document." ma:contentTypeScope="" ma:versionID="e996b79cb9b300e851cb7b7d2a9a5447">
  <xsd:schema xmlns:xsd="http://www.w3.org/2001/XMLSchema" xmlns:xs="http://www.w3.org/2001/XMLSchema" xmlns:p="http://schemas.microsoft.com/office/2006/metadata/properties" xmlns:ns2="4da7ef98-6b46-43a6-9583-4182148dc7b6" targetNamespace="http://schemas.microsoft.com/office/2006/metadata/properties" ma:root="true" ma:fieldsID="8b31e847e098bea9489bafe721c8ee3a" ns2:_="">
    <xsd:import namespace="4da7ef98-6b46-43a6-9583-4182148dc7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a7ef98-6b46-43a6-9583-4182148dc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BBB638-01D6-4149-8D0E-300DE4DBEDD4}"/>
</file>

<file path=customXml/itemProps2.xml><?xml version="1.0" encoding="utf-8"?>
<ds:datastoreItem xmlns:ds="http://schemas.openxmlformats.org/officeDocument/2006/customXml" ds:itemID="{AAB3C02A-6C24-458F-A8D6-F5E584999C8D}"/>
</file>

<file path=customXml/itemProps3.xml><?xml version="1.0" encoding="utf-8"?>
<ds:datastoreItem xmlns:ds="http://schemas.openxmlformats.org/officeDocument/2006/customXml" ds:itemID="{7C94DD58-EC15-4E10-A142-887DC5AD5A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Hensel Phelps Construction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Heick, Michelle B.</dc:creator>
  <cp:keywords/>
  <dc:description/>
  <cp:lastModifiedBy>Ashley, Monica L</cp:lastModifiedBy>
  <cp:revision/>
  <dcterms:created xsi:type="dcterms:W3CDTF">2014-01-07T17:28:31Z</dcterms:created>
  <dcterms:modified xsi:type="dcterms:W3CDTF">2021-01-27T23:36:43Z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0x010100F3A6EAC021E8E04B808A58C0B5480C46</vt:lpwstr>
  </property>
</Properties>
</file>