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mc:AlternateContent xmlns:mc="http://schemas.openxmlformats.org/markup-compatibility/2006">
    <mc:Choice Requires="x15">
      <x15ac:absPath xmlns:x15ac="http://schemas.microsoft.com/office/spreadsheetml/2010/11/ac" url="C:\Users\MLF\Downloads\OneDrive_1_1-31-2023\"/>
    </mc:Choice>
  </mc:AlternateContent>
  <xr:revisionPtr revIDLastSave="0" documentId="13_ncr:1_{E62AF4E0-26C4-408B-80E6-A21BDA2194E4}" xr6:coauthVersionLast="47" xr6:coauthVersionMax="47" xr10:uidLastSave="{00000000-0000-0000-0000-000000000000}"/>
  <workbookProtection workbookAlgorithmName="SHA-512" workbookHashValue="ZyfuM0+3T1Jwc7MY6H7674ai/eWbFZ0Xp/Ev8xhfyocsDw24SHaeSMfsf6OcxuDjMjETdFvVpWMynCwsz6r2cA==" workbookSaltValue="zQ03TNMimAAFGK6S44gSxQ==" workbookSpinCount="100000" lockStructure="1"/>
  <bookViews>
    <workbookView xWindow="15210" yWindow="-16455" windowWidth="29040" windowHeight="15840" tabRatio="703" xr2:uid="{00000000-000D-0000-FFFF-FFFF00000000}"/>
  </bookViews>
  <sheets>
    <sheet name="Coversheet" sheetId="10" r:id="rId1"/>
    <sheet name="Framing" sheetId="28" r:id="rId2"/>
    <sheet name="Millwork" sheetId="27" r:id="rId3"/>
    <sheet name="Elec w. TelCom" sheetId="14" r:id="rId4"/>
    <sheet name="AV Only" sheetId="26" r:id="rId5"/>
    <sheet name="FA Only" sheetId="23" r:id="rId6"/>
    <sheet name="Glazing" sheetId="33" r:id="rId7"/>
  </sheets>
  <externalReferences>
    <externalReference r:id="rId8"/>
  </externalReferences>
  <definedNames>
    <definedName name="\P">'[1]Trend 61'!#REF!</definedName>
    <definedName name="asdf">'[1]Trend 61'!#REF!</definedName>
    <definedName name="_xlnm.Print_Area" localSheetId="4">'AV Only'!$B$2:$J$50</definedName>
    <definedName name="_xlnm.Print_Area" localSheetId="0">Coversheet!$A$1:$K$48</definedName>
    <definedName name="_xlnm.Print_Area" localSheetId="3">'Elec w. TelCom'!$B$2:$J$50</definedName>
    <definedName name="_xlnm.Print_Area" localSheetId="5">'FA Only'!$B$2:$J$50</definedName>
    <definedName name="_xlnm.Print_Area" localSheetId="1">Framing!$B$2:$J$50</definedName>
    <definedName name="_xlnm.Print_Area" localSheetId="6">Glazing!$B$2:$J$50</definedName>
    <definedName name="_xlnm.Print_Area" localSheetId="2">Millwork!$B$2:$J$50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28" l="1"/>
  <c r="J45" i="26"/>
  <c r="J45" i="33" l="1"/>
  <c r="F8" i="28"/>
  <c r="I8" i="10" l="1"/>
  <c r="E34" i="10" l="1"/>
  <c r="J48" i="33" l="1"/>
  <c r="J46" i="33"/>
  <c r="J43" i="33"/>
  <c r="J41" i="33"/>
  <c r="J33" i="33"/>
  <c r="H19" i="33" s="1"/>
  <c r="J30" i="33"/>
  <c r="H16" i="33" s="1"/>
  <c r="J28" i="33"/>
  <c r="J26" i="33"/>
  <c r="H18" i="33"/>
  <c r="H15" i="33"/>
  <c r="H14" i="33"/>
  <c r="J49" i="33" l="1"/>
  <c r="J50" i="33" s="1"/>
  <c r="J34" i="33"/>
  <c r="J31" i="33"/>
  <c r="H17" i="33" s="1"/>
  <c r="I20" i="33" s="1"/>
  <c r="I22" i="33" l="1"/>
  <c r="J34" i="10"/>
  <c r="J35" i="33"/>
  <c r="J36" i="33" s="1"/>
  <c r="H15" i="14" l="1"/>
  <c r="G47" i="10" l="1"/>
  <c r="E28" i="10" l="1"/>
  <c r="E26" i="10"/>
  <c r="J45" i="28"/>
  <c r="J48" i="28" s="1"/>
  <c r="J43" i="28"/>
  <c r="J41" i="28"/>
  <c r="J30" i="28"/>
  <c r="J34" i="28" s="1"/>
  <c r="J26" i="28"/>
  <c r="H18" i="28"/>
  <c r="H15" i="28"/>
  <c r="H14" i="28"/>
  <c r="J45" i="27"/>
  <c r="J48" i="27" s="1"/>
  <c r="J43" i="27"/>
  <c r="J41" i="27"/>
  <c r="J30" i="27"/>
  <c r="J34" i="27" s="1"/>
  <c r="J28" i="27"/>
  <c r="J26" i="27"/>
  <c r="H18" i="27"/>
  <c r="H15" i="27"/>
  <c r="H14" i="27"/>
  <c r="J48" i="26"/>
  <c r="J43" i="26"/>
  <c r="J41" i="26"/>
  <c r="J30" i="26"/>
  <c r="J34" i="26" s="1"/>
  <c r="J28" i="26"/>
  <c r="J26" i="26"/>
  <c r="H18" i="26"/>
  <c r="H15" i="26"/>
  <c r="H14" i="26"/>
  <c r="J45" i="23"/>
  <c r="J33" i="23" s="1"/>
  <c r="J43" i="23"/>
  <c r="J41" i="23"/>
  <c r="J30" i="23"/>
  <c r="J31" i="23" s="1"/>
  <c r="J28" i="23"/>
  <c r="J26" i="23"/>
  <c r="H18" i="23"/>
  <c r="H15" i="23"/>
  <c r="H14" i="23"/>
  <c r="J46" i="23" l="1"/>
  <c r="J49" i="23" s="1"/>
  <c r="H19" i="23"/>
  <c r="J48" i="23"/>
  <c r="H16" i="28"/>
  <c r="J34" i="23"/>
  <c r="J31" i="27"/>
  <c r="H16" i="26"/>
  <c r="J46" i="26"/>
  <c r="J49" i="26" s="1"/>
  <c r="J50" i="26" s="1"/>
  <c r="J33" i="26"/>
  <c r="H19" i="26" s="1"/>
  <c r="J31" i="26"/>
  <c r="H17" i="26" s="1"/>
  <c r="J31" i="28"/>
  <c r="J33" i="28"/>
  <c r="H19" i="28" s="1"/>
  <c r="J46" i="28"/>
  <c r="J49" i="28" s="1"/>
  <c r="J50" i="28" s="1"/>
  <c r="J33" i="27"/>
  <c r="H19" i="27" s="1"/>
  <c r="H16" i="27"/>
  <c r="J46" i="27"/>
  <c r="J49" i="27" s="1"/>
  <c r="J50" i="27" s="1"/>
  <c r="H16" i="23"/>
  <c r="H17" i="28" l="1"/>
  <c r="I20" i="28" s="1"/>
  <c r="I22" i="28" s="1"/>
  <c r="H17" i="27"/>
  <c r="I20" i="27" s="1"/>
  <c r="J35" i="27"/>
  <c r="J36" i="27" s="1"/>
  <c r="J50" i="23"/>
  <c r="H17" i="23"/>
  <c r="I20" i="23" s="1"/>
  <c r="I22" i="23" s="1"/>
  <c r="J35" i="23"/>
  <c r="J36" i="23" s="1"/>
  <c r="I20" i="26"/>
  <c r="J30" i="10" s="1"/>
  <c r="J35" i="26"/>
  <c r="J36" i="26" s="1"/>
  <c r="J35" i="28"/>
  <c r="J36" i="28" s="1"/>
  <c r="J30" i="14"/>
  <c r="J45" i="14"/>
  <c r="J46" i="14" s="1"/>
  <c r="J48" i="14" l="1"/>
  <c r="J33" i="14"/>
  <c r="J26" i="10"/>
  <c r="I22" i="26"/>
  <c r="J31" i="10"/>
  <c r="I22" i="27"/>
  <c r="J28" i="10"/>
  <c r="H16" i="14" l="1"/>
  <c r="H18" i="14"/>
  <c r="H14" i="14"/>
  <c r="J34" i="14" l="1"/>
  <c r="J31" i="14"/>
  <c r="H19" i="14" l="1"/>
  <c r="J28" i="14" l="1"/>
  <c r="J26" i="14"/>
  <c r="J43" i="14"/>
  <c r="J41" i="14"/>
  <c r="H17" i="14" l="1"/>
  <c r="J35" i="14"/>
  <c r="J36" i="14" s="1"/>
  <c r="J49" i="14"/>
  <c r="J50" i="14" s="1"/>
  <c r="I20" i="14" l="1"/>
  <c r="H16" i="10"/>
  <c r="H15" i="10"/>
  <c r="H13" i="10"/>
  <c r="H17" i="10" l="1"/>
  <c r="H18" i="10" s="1"/>
  <c r="I22" i="14"/>
  <c r="J29" i="10"/>
  <c r="K36" i="10" s="1"/>
  <c r="K38" i="10" l="1"/>
  <c r="K42" i="10" s="1"/>
</calcChain>
</file>

<file path=xl/sharedStrings.xml><?xml version="1.0" encoding="utf-8"?>
<sst xmlns="http://schemas.openxmlformats.org/spreadsheetml/2006/main" count="434" uniqueCount="123">
  <si>
    <t xml:space="preserve"> </t>
  </si>
  <si>
    <t>1. PROJECT:</t>
  </si>
  <si>
    <t>2. CONTRACTOR:</t>
  </si>
  <si>
    <t>4. REQUEST NO:</t>
  </si>
  <si>
    <t>COST SUMMARY</t>
  </si>
  <si>
    <t>AMOUNT</t>
  </si>
  <si>
    <t>SUBMITTED BY:</t>
  </si>
  <si>
    <t xml:space="preserve">SIGNATURE  /  DATE                                                                                                    </t>
  </si>
  <si>
    <t>FOR CHANGE WORK DIRECTLY PERFORMED BY THE UNDERSIGNED CONTRACTOR</t>
  </si>
  <si>
    <t>TRADE/SCOPE OF WORK</t>
  </si>
  <si>
    <t>6. PROPOSAL DATE</t>
  </si>
  <si>
    <t>Company Name</t>
  </si>
  <si>
    <t xml:space="preserve">FOR CHANGE WORK TO BE PERFORMED BY OTHERS, PER PROPOSALS AND DETAILED BREAKDOWNS ATTACHED: </t>
  </si>
  <si>
    <t>Hensel Phelps</t>
  </si>
  <si>
    <t xml:space="preserve">Hensel Phelps </t>
  </si>
  <si>
    <t>CHANGE ORDER REQUEST</t>
  </si>
  <si>
    <t>20% Markup on Direct Labor</t>
  </si>
  <si>
    <t>Subtotal (without markups)</t>
  </si>
  <si>
    <t xml:space="preserve">Markup Total </t>
  </si>
  <si>
    <t>6% Markup on Tier Sub</t>
  </si>
  <si>
    <t>Material/Equipment Including Tax
HP 16% Direct Material/Equipment Markup (Includes Bond)</t>
  </si>
  <si>
    <t xml:space="preserve">HPCC Direct Labor 
HP 21% Direct Labor Markup (Includes Bond)
</t>
  </si>
  <si>
    <t>Direct Labor/Material/Equipment TOTAL
Markup on Direct Labor/Material/Equipment TOTAL
Total</t>
  </si>
  <si>
    <t>A</t>
  </si>
  <si>
    <t>B</t>
  </si>
  <si>
    <t>C</t>
  </si>
  <si>
    <t>D</t>
  </si>
  <si>
    <t>TOTAL INCREASE OR DECREASE OF CONTRACT PRICE</t>
  </si>
  <si>
    <t>COST BREAKDOWN FORM FOR CONTRACT MODIFICATIONS</t>
  </si>
  <si>
    <t>THIS FORM SHALL BE USED FOR ALL CHANGES TO THE CONTRACT</t>
  </si>
  <si>
    <t xml:space="preserve">Date: </t>
  </si>
  <si>
    <t>Description of Change:</t>
  </si>
  <si>
    <t>Revisions/Comments</t>
  </si>
  <si>
    <t>1. Labor Costs (see attached summary sheet )</t>
  </si>
  <si>
    <t>7. SUBTOTAL (ADD LINES 1 - 6)</t>
  </si>
  <si>
    <t>DESCRIPTION</t>
  </si>
  <si>
    <t>COST</t>
  </si>
  <si>
    <t>USE ADDITIONAL SHEETS AS NECESSARY</t>
  </si>
  <si>
    <t>15% Markup on Direct Material</t>
  </si>
  <si>
    <t>15% Markup on Direct Equipment</t>
  </si>
  <si>
    <t>20% of Line 1
15% of Line 2 &amp; 3</t>
  </si>
  <si>
    <t>5. Other Costs (no markup allowed)</t>
  </si>
  <si>
    <t>A) Labor</t>
  </si>
  <si>
    <t xml:space="preserve">B) Equipment </t>
  </si>
  <si>
    <t xml:space="preserve">C) Material </t>
  </si>
  <si>
    <t>D) Other Costs (no markup allowed)</t>
  </si>
  <si>
    <t>E) Labor</t>
  </si>
  <si>
    <t xml:space="preserve">F) Equipment </t>
  </si>
  <si>
    <t xml:space="preserve">G) Material </t>
  </si>
  <si>
    <t>H) Other Costs (no markup allowed)</t>
  </si>
  <si>
    <t>Line A + E</t>
  </si>
  <si>
    <t>Line B + F</t>
  </si>
  <si>
    <t>6% of Tier Sub 
Direct Costs</t>
  </si>
  <si>
    <t>Line D + H</t>
  </si>
  <si>
    <t>PCO/CO Number:</t>
  </si>
  <si>
    <t>8. Contractor Markup</t>
  </si>
  <si>
    <t>6% of All Subs
Direct Costs</t>
  </si>
  <si>
    <t>Line 7 + 8</t>
  </si>
  <si>
    <t>Contract Number 26637</t>
  </si>
  <si>
    <t>Trade Partner TOTAL - Lines 1 - 11 (WITH MARK-UP; 20% Labor, 15% Materials &amp; Equipment, 6% on tier)</t>
  </si>
  <si>
    <t xml:space="preserve">SUBTOTAL AMOUNT - Lines A - D &amp; 1 - 11 (Includes all Trade Partner and self work with markups)              </t>
  </si>
  <si>
    <t xml:space="preserve">One separate form shall be used by each first tier Trade Partner and each lower tier Trade Partner.  </t>
  </si>
  <si>
    <t xml:space="preserve">Name of Trade Partner: </t>
  </si>
  <si>
    <t>4. Trade Partner and Tier Trade Partner Overhead</t>
  </si>
  <si>
    <t xml:space="preserve">6. Trade Partner Mark-up on Tier Trade Partner </t>
  </si>
  <si>
    <t>Trade Partner</t>
  </si>
  <si>
    <t>TOTAL Trade Partner COSTS</t>
  </si>
  <si>
    <t>LOWER TIER Trade Partner</t>
  </si>
  <si>
    <t>TOTAL TIER Trade Partner COSTS</t>
  </si>
  <si>
    <t>Trade Partner AND TIER SUNCONTRACTOR WORK TOTALS</t>
  </si>
  <si>
    <t>HP 21% Direct Labor Markup (Includes Bond)</t>
  </si>
  <si>
    <t>HP 16% Direct Material/Equipment Markup (Includes Bond)</t>
  </si>
  <si>
    <t>Total</t>
  </si>
  <si>
    <t xml:space="preserve">Markup on Direct Labor/Material/Equipment TOTAL
</t>
  </si>
  <si>
    <t>E</t>
  </si>
  <si>
    <t>F</t>
  </si>
  <si>
    <t>G</t>
  </si>
  <si>
    <t>Tax on Material</t>
  </si>
  <si>
    <t xml:space="preserve">Tax on Material </t>
  </si>
  <si>
    <t xml:space="preserve">CONTRACTOR MARK-UP (6% on Trade Partner(s))                   </t>
  </si>
  <si>
    <t>TOTAL INCREASE OR DECREASE OF CONTRACT SHCEDULE</t>
  </si>
  <si>
    <t>XX.XX</t>
  </si>
  <si>
    <t>XX/XX/XXX</t>
  </si>
  <si>
    <t>2. Equipment (see attached summary sheet)</t>
  </si>
  <si>
    <t>3. Materials (see attached summary sheet)</t>
  </si>
  <si>
    <t>9. Total Cost of Work</t>
  </si>
  <si>
    <t xml:space="preserve">Sand, prime and repaint ceiling patches for fire alarm/electrical access. </t>
  </si>
  <si>
    <t>North Side - Remove/Modify/Re-Install Exisiting Wood Slat Wall Paneling
South Side - Remove/Re-Install Exisiting Wood Slat Wall Paneling</t>
  </si>
  <si>
    <t>Provide raceway for security inputs to Turnstiles
Provide 120vac standby power for (2) Turnstiles
Raceway and cable for fire alarm inputs to Turnstiles
Install (2) fire alarm relays and program fire alarm system (programming by EMS)</t>
  </si>
  <si>
    <t>Provide and Install turnstiles and glass guardrail per PCO 148
Turnstile Protection
Handling, Transporiting and Delivery of Turnstile</t>
  </si>
  <si>
    <t>Deck Scanning for Glass Railing Installation
Intermittent and Final Clean
Protection of exisiting finishes</t>
  </si>
  <si>
    <t>CE 0335</t>
  </si>
  <si>
    <t>3. PROJECT.</t>
  </si>
  <si>
    <t>Sunnyvale City Hall</t>
  </si>
  <si>
    <t>5. CONTRACT:</t>
  </si>
  <si>
    <t>RC2023</t>
  </si>
  <si>
    <t>Drywall Patch and Repair Level 4 Ceiling after overhead electrical work</t>
  </si>
  <si>
    <t>PCO 148</t>
  </si>
  <si>
    <t xml:space="preserve">REI: Provide 120vac standby power, raceway for security inputs and fire alarm. Install (2) alarm relays
T&amp;R: Provide security and low voltage conections for card reader functionality 
</t>
  </si>
  <si>
    <t>Remove and reinstall TVs</t>
  </si>
  <si>
    <t>Design, program and commission fire alarm system</t>
  </si>
  <si>
    <t>Acoustical Cielings</t>
  </si>
  <si>
    <t>Painting</t>
  </si>
  <si>
    <t>Framing</t>
  </si>
  <si>
    <t>Millwork</t>
  </si>
  <si>
    <t>Electrical w/ 2nd Tier Telecommunication</t>
  </si>
  <si>
    <t>Security Electronics (2nd Tier Programming)</t>
  </si>
  <si>
    <t>Security Electronics w/ 2nd Tier Specialties</t>
  </si>
  <si>
    <t>Electical (2nd Tier Audio Visuals Only)</t>
  </si>
  <si>
    <t>Electrical (2nd Tier Fire Alarm Only)</t>
  </si>
  <si>
    <t xml:space="preserve">Framing </t>
  </si>
  <si>
    <t>Electrician with 2nd Tier Telecommunications Trade Partner</t>
  </si>
  <si>
    <t>Electrician (2nd Tier Audio Visual Trade Partner Only)</t>
  </si>
  <si>
    <t>Electrician (2nd Tier Fire Alarm Trade Partner Only)</t>
  </si>
  <si>
    <t>Glazing w/ 2nd Tier Turnstile Installer</t>
  </si>
  <si>
    <t>Glazing with 2nd Tier Turnstile Specialties Installer</t>
  </si>
  <si>
    <t>Sunnyvale Civic Center</t>
  </si>
  <si>
    <t>CE 0335 - Turnstiles 
PCO 148</t>
  </si>
  <si>
    <t>Fill in highlighted fields ONLY</t>
  </si>
  <si>
    <t>TEAM NAME HERE</t>
  </si>
  <si>
    <t>Line (C + G) 9.00%</t>
  </si>
  <si>
    <t>Install (2) card readers on the 4th floor to control access from lobby</t>
  </si>
  <si>
    <t>Remove and reinstall ceiling tiles in lobby for fire alarm/electrical access (labor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</si>
</sst>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quot;$&quot;#,##0.00"/>
  </numFmts>
  <fonts count="35" x14ac:knownFonts="1">
    <font>
      <sz val="12"/>
      <color indexed="8"/>
      <name val="Arial"/>
    </font>
    <font>
      <sz val="12"/>
      <color indexed="8"/>
      <name val="Arial"/>
      <family val="2"/>
    </font>
    <font>
      <b/>
      <sz val="14"/>
      <name val="Arial"/>
      <family val="2"/>
    </font>
    <font>
      <sz val="10"/>
      <name val="Arial"/>
      <family val="2"/>
    </font>
    <font>
      <sz val="10"/>
      <name val="Arial"/>
      <family val="2"/>
    </font>
    <font>
      <b/>
      <sz val="10"/>
      <name val="Arial"/>
      <family val="2"/>
    </font>
    <font>
      <sz val="12"/>
      <name val="Arial"/>
      <family val="2"/>
    </font>
    <font>
      <b/>
      <sz val="10"/>
      <name val="Arial"/>
      <family val="2"/>
    </font>
    <font>
      <b/>
      <sz val="11"/>
      <name val="Arial"/>
      <family val="2"/>
    </font>
    <font>
      <sz val="12"/>
      <name val="Arial"/>
      <family val="2"/>
    </font>
    <font>
      <sz val="6"/>
      <name val="Arial"/>
      <family val="2"/>
    </font>
    <font>
      <b/>
      <sz val="11"/>
      <name val="Arial"/>
      <family val="2"/>
    </font>
    <font>
      <b/>
      <sz val="8"/>
      <name val="Arial"/>
      <family val="2"/>
    </font>
    <font>
      <sz val="8"/>
      <name val="Arial"/>
      <family val="2"/>
    </font>
    <font>
      <b/>
      <sz val="6"/>
      <name val="Arial"/>
      <family val="2"/>
    </font>
    <font>
      <sz val="14"/>
      <name val="Arial"/>
      <family val="2"/>
    </font>
    <font>
      <sz val="10"/>
      <name val="Arial"/>
      <family val="2"/>
    </font>
    <font>
      <sz val="12"/>
      <name val="Arial"/>
      <family val="2"/>
    </font>
    <font>
      <b/>
      <sz val="12"/>
      <color indexed="8"/>
      <name val="Arial"/>
      <family val="2"/>
    </font>
    <font>
      <sz val="12"/>
      <color indexed="8"/>
      <name val="Arial"/>
      <family val="2"/>
    </font>
    <font>
      <b/>
      <sz val="11"/>
      <name val="Calibri"/>
      <family val="2"/>
    </font>
    <font>
      <sz val="10"/>
      <name val="Calibri"/>
      <family val="2"/>
    </font>
    <font>
      <sz val="11"/>
      <name val="Calibri"/>
      <family val="2"/>
    </font>
    <font>
      <sz val="8"/>
      <name val="Calibri"/>
      <family val="2"/>
    </font>
    <font>
      <b/>
      <sz val="14"/>
      <color indexed="8"/>
      <name val="Calibri"/>
      <family val="2"/>
    </font>
    <font>
      <b/>
      <sz val="11"/>
      <color indexed="8"/>
      <name val="Calibri"/>
      <family val="2"/>
    </font>
    <font>
      <i/>
      <sz val="11"/>
      <color indexed="8"/>
      <name val="Calibri"/>
      <family val="2"/>
    </font>
    <font>
      <b/>
      <sz val="12"/>
      <color rgb="FF0070C0"/>
      <name val="Arial"/>
      <family val="2"/>
    </font>
    <font>
      <sz val="12"/>
      <name val="Arial"/>
      <family val="2"/>
    </font>
    <font>
      <b/>
      <sz val="9"/>
      <color rgb="FFFF0000"/>
      <name val="Arial"/>
      <family val="2"/>
    </font>
    <font>
      <b/>
      <sz val="18"/>
      <name val="Arial"/>
      <family val="2"/>
    </font>
    <font>
      <sz val="12"/>
      <color theme="9" tint="-0.249977111117893"/>
      <name val="Arial"/>
      <family val="2"/>
    </font>
    <font>
      <b/>
      <sz val="12"/>
      <name val="Arial"/>
      <family val="2"/>
    </font>
    <font>
      <b/>
      <sz val="11"/>
      <name val="Calibri"/>
      <family val="2"/>
      <scheme val="minor"/>
    </font>
    <font>
      <b/>
      <sz val="10"/>
      <name val="Calibri"/>
      <family val="2"/>
      <scheme val="minor"/>
    </font>
  </fonts>
  <fills count="11">
    <fill>
      <patternFill patternType="none"/>
    </fill>
    <fill>
      <patternFill patternType="gray125"/>
    </fill>
    <fill>
      <patternFill patternType="solid">
        <fgColor indexed="9"/>
      </patternFill>
    </fill>
    <fill>
      <patternFill patternType="solid">
        <fgColor theme="0" tint="-0.249977111117893"/>
        <bgColor indexed="64"/>
      </patternFill>
    </fill>
    <fill>
      <patternFill patternType="solid">
        <fgColor rgb="FFA5A5A5"/>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FF99"/>
        <bgColor indexed="64"/>
      </patternFill>
    </fill>
    <fill>
      <patternFill patternType="solid">
        <fgColor theme="9" tint="0.39997558519241921"/>
        <bgColor indexed="64"/>
      </patternFill>
    </fill>
  </fills>
  <borders count="61">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top/>
      <bottom style="medium">
        <color indexed="64"/>
      </bottom>
      <diagonal/>
    </border>
    <border>
      <left/>
      <right style="medium">
        <color rgb="FF000000"/>
      </right>
      <top style="double">
        <color indexed="64"/>
      </top>
      <bottom style="medium">
        <color indexed="64"/>
      </bottom>
      <diagonal/>
    </border>
    <border>
      <left style="medium">
        <color rgb="FF000000"/>
      </left>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s>
  <cellStyleXfs count="10">
    <xf numFmtId="1" fontId="0" fillId="0" borderId="0"/>
    <xf numFmtId="43" fontId="6" fillId="0" borderId="0" applyFont="0" applyFill="0" applyBorder="0" applyAlignment="0" applyProtection="0"/>
    <xf numFmtId="44" fontId="6" fillId="0" borderId="0" applyFont="0" applyFill="0" applyBorder="0" applyAlignment="0" applyProtection="0"/>
    <xf numFmtId="0" fontId="16" fillId="0" borderId="0"/>
    <xf numFmtId="0" fontId="3" fillId="0" borderId="0"/>
    <xf numFmtId="0" fontId="6" fillId="2" borderId="0"/>
    <xf numFmtId="0" fontId="17" fillId="2" borderId="0"/>
    <xf numFmtId="0" fontId="4" fillId="0" borderId="0"/>
    <xf numFmtId="44" fontId="19" fillId="0" borderId="0" applyFont="0" applyFill="0" applyBorder="0" applyAlignment="0" applyProtection="0"/>
    <xf numFmtId="0" fontId="28" fillId="2" borderId="0"/>
  </cellStyleXfs>
  <cellXfs count="257">
    <xf numFmtId="1" fontId="0" fillId="0" borderId="0" xfId="0"/>
    <xf numFmtId="165" fontId="0" fillId="0" borderId="50" xfId="0" applyNumberFormat="1" applyBorder="1"/>
    <xf numFmtId="165" fontId="0" fillId="6" borderId="50" xfId="0" applyNumberFormat="1" applyFill="1" applyBorder="1"/>
    <xf numFmtId="165" fontId="0" fillId="0" borderId="37" xfId="0" applyNumberFormat="1" applyBorder="1"/>
    <xf numFmtId="165" fontId="0" fillId="6" borderId="37" xfId="0" applyNumberFormat="1" applyFill="1" applyBorder="1"/>
    <xf numFmtId="165" fontId="0" fillId="0" borderId="55" xfId="0" applyNumberFormat="1" applyBorder="1"/>
    <xf numFmtId="165" fontId="27" fillId="9" borderId="37" xfId="0" applyNumberFormat="1" applyFont="1" applyFill="1" applyBorder="1" applyProtection="1">
      <protection locked="0"/>
    </xf>
    <xf numFmtId="165" fontId="27" fillId="9" borderId="56" xfId="0" applyNumberFormat="1" applyFont="1" applyFill="1" applyBorder="1" applyProtection="1">
      <protection locked="0"/>
    </xf>
    <xf numFmtId="0" fontId="4" fillId="0" borderId="0" xfId="7" applyProtection="1">
      <protection hidden="1"/>
    </xf>
    <xf numFmtId="0" fontId="9" fillId="0" borderId="0" xfId="7" applyFont="1" applyProtection="1">
      <protection hidden="1"/>
    </xf>
    <xf numFmtId="0" fontId="4" fillId="0" borderId="0" xfId="7" applyAlignment="1" applyProtection="1">
      <alignment horizontal="left"/>
      <protection hidden="1"/>
    </xf>
    <xf numFmtId="0" fontId="3" fillId="0" borderId="0" xfId="7" applyFont="1" applyAlignment="1" applyProtection="1">
      <alignment horizontal="left" vertical="top" wrapText="1" indent="1"/>
      <protection hidden="1"/>
    </xf>
    <xf numFmtId="0" fontId="2" fillId="0" borderId="0" xfId="7" applyFont="1" applyProtection="1">
      <protection hidden="1"/>
    </xf>
    <xf numFmtId="0" fontId="13" fillId="0" borderId="5" xfId="7" applyFont="1" applyBorder="1" applyAlignment="1" applyProtection="1">
      <alignment vertical="top" wrapText="1"/>
      <protection hidden="1"/>
    </xf>
    <xf numFmtId="1" fontId="4" fillId="0" borderId="0" xfId="7" applyNumberFormat="1" applyProtection="1">
      <protection hidden="1"/>
    </xf>
    <xf numFmtId="0" fontId="13" fillId="0" borderId="12" xfId="7" applyFont="1" applyBorder="1" applyAlignment="1" applyProtection="1">
      <alignment vertical="top" wrapText="1"/>
      <protection hidden="1"/>
    </xf>
    <xf numFmtId="1" fontId="3" fillId="8" borderId="4" xfId="7" applyNumberFormat="1" applyFont="1" applyFill="1" applyBorder="1" applyAlignment="1" applyProtection="1">
      <alignment vertical="center" wrapText="1"/>
      <protection hidden="1"/>
    </xf>
    <xf numFmtId="1" fontId="3" fillId="0" borderId="4" xfId="7" applyNumberFormat="1" applyFont="1" applyBorder="1" applyAlignment="1" applyProtection="1">
      <alignment vertical="center" wrapText="1"/>
      <protection hidden="1"/>
    </xf>
    <xf numFmtId="0" fontId="3" fillId="0" borderId="0" xfId="7" applyFont="1" applyAlignment="1" applyProtection="1">
      <alignment vertical="center"/>
      <protection hidden="1"/>
    </xf>
    <xf numFmtId="0" fontId="4" fillId="0" borderId="0" xfId="7" applyAlignment="1" applyProtection="1">
      <alignment vertical="center"/>
      <protection hidden="1"/>
    </xf>
    <xf numFmtId="6" fontId="7" fillId="0" borderId="1" xfId="7" applyNumberFormat="1" applyFont="1" applyBorder="1" applyAlignment="1" applyProtection="1">
      <alignment horizontal="right" vertical="top" wrapText="1"/>
      <protection hidden="1"/>
    </xf>
    <xf numFmtId="6" fontId="5" fillId="0" borderId="1" xfId="7" applyNumberFormat="1" applyFont="1" applyBorder="1" applyAlignment="1" applyProtection="1">
      <alignment horizontal="right" vertical="top" wrapText="1"/>
      <protection hidden="1"/>
    </xf>
    <xf numFmtId="8" fontId="4" fillId="0" borderId="0" xfId="7" applyNumberFormat="1" applyProtection="1">
      <protection hidden="1"/>
    </xf>
    <xf numFmtId="6" fontId="3" fillId="0" borderId="1" xfId="7" applyNumberFormat="1" applyFont="1" applyBorder="1" applyAlignment="1" applyProtection="1">
      <alignment horizontal="right" vertical="top" wrapText="1"/>
      <protection hidden="1"/>
    </xf>
    <xf numFmtId="6" fontId="7" fillId="0" borderId="14" xfId="7" applyNumberFormat="1" applyFont="1" applyBorder="1" applyAlignment="1" applyProtection="1">
      <alignment horizontal="right" vertical="top" wrapText="1"/>
      <protection hidden="1"/>
    </xf>
    <xf numFmtId="6" fontId="2" fillId="0" borderId="2" xfId="7" applyNumberFormat="1" applyFont="1" applyBorder="1" applyAlignment="1" applyProtection="1">
      <alignment horizontal="right" vertical="top" wrapText="1"/>
      <protection hidden="1"/>
    </xf>
    <xf numFmtId="0" fontId="2" fillId="6" borderId="2" xfId="7" applyFont="1" applyFill="1" applyBorder="1" applyAlignment="1" applyProtection="1">
      <alignment horizontal="right" vertical="top" wrapText="1"/>
      <protection hidden="1"/>
    </xf>
    <xf numFmtId="0" fontId="10" fillId="0" borderId="3" xfId="7" applyFont="1" applyBorder="1" applyAlignment="1" applyProtection="1">
      <alignment vertical="top" wrapText="1"/>
      <protection hidden="1"/>
    </xf>
    <xf numFmtId="0" fontId="10" fillId="0" borderId="0" xfId="7" applyFont="1" applyAlignment="1" applyProtection="1">
      <alignment vertical="top" wrapText="1"/>
      <protection hidden="1"/>
    </xf>
    <xf numFmtId="0" fontId="10" fillId="0" borderId="0" xfId="7" applyFont="1" applyProtection="1">
      <protection hidden="1"/>
    </xf>
    <xf numFmtId="0" fontId="3" fillId="0" borderId="0" xfId="7" applyFont="1" applyProtection="1">
      <protection hidden="1"/>
    </xf>
    <xf numFmtId="0" fontId="3" fillId="0" borderId="0" xfId="7" applyFont="1" applyAlignment="1" applyProtection="1">
      <alignment horizontal="left"/>
      <protection hidden="1"/>
    </xf>
    <xf numFmtId="1" fontId="0" fillId="0" borderId="0" xfId="0" applyProtection="1">
      <protection hidden="1"/>
    </xf>
    <xf numFmtId="0" fontId="20" fillId="0" borderId="24" xfId="0" applyNumberFormat="1" applyFont="1" applyBorder="1" applyAlignment="1" applyProtection="1">
      <alignment horizontal="left" vertical="center"/>
      <protection hidden="1"/>
    </xf>
    <xf numFmtId="1" fontId="20" fillId="7" borderId="25" xfId="0" applyFont="1" applyFill="1" applyBorder="1" applyAlignment="1" applyProtection="1">
      <alignment vertical="center"/>
      <protection hidden="1"/>
    </xf>
    <xf numFmtId="1" fontId="20" fillId="3" borderId="29" xfId="0" applyFont="1" applyFill="1" applyBorder="1" applyAlignment="1" applyProtection="1">
      <alignment vertical="center"/>
      <protection hidden="1"/>
    </xf>
    <xf numFmtId="1" fontId="20" fillId="3" borderId="30" xfId="0" applyFont="1" applyFill="1" applyBorder="1" applyAlignment="1" applyProtection="1">
      <alignment vertical="center"/>
      <protection hidden="1"/>
    </xf>
    <xf numFmtId="1" fontId="20" fillId="3" borderId="15" xfId="0" applyFont="1" applyFill="1" applyBorder="1" applyAlignment="1" applyProtection="1">
      <alignment vertical="center"/>
      <protection hidden="1"/>
    </xf>
    <xf numFmtId="1" fontId="20" fillId="3" borderId="16" xfId="0" applyFont="1" applyFill="1" applyBorder="1" applyAlignment="1" applyProtection="1">
      <alignment vertical="center"/>
      <protection hidden="1"/>
    </xf>
    <xf numFmtId="1" fontId="22" fillId="3" borderId="16" xfId="0" applyFont="1" applyFill="1" applyBorder="1" applyAlignment="1" applyProtection="1">
      <alignment vertical="center"/>
      <protection hidden="1"/>
    </xf>
    <xf numFmtId="1" fontId="22" fillId="3" borderId="35" xfId="0" applyFont="1" applyFill="1" applyBorder="1" applyAlignment="1" applyProtection="1">
      <alignment vertical="center"/>
      <protection hidden="1"/>
    </xf>
    <xf numFmtId="1" fontId="20" fillId="0" borderId="17" xfId="0" applyFont="1" applyBorder="1" applyAlignment="1" applyProtection="1">
      <alignment vertical="center"/>
      <protection hidden="1"/>
    </xf>
    <xf numFmtId="1" fontId="31" fillId="0" borderId="0" xfId="0" applyFont="1" applyProtection="1">
      <protection hidden="1"/>
    </xf>
    <xf numFmtId="1" fontId="23" fillId="0" borderId="7" xfId="0" applyFont="1" applyBorder="1" applyAlignment="1" applyProtection="1">
      <alignment vertical="center"/>
      <protection hidden="1"/>
    </xf>
    <xf numFmtId="164" fontId="22" fillId="0" borderId="14" xfId="8" applyNumberFormat="1" applyFont="1" applyBorder="1" applyAlignment="1" applyProtection="1">
      <alignment vertical="center"/>
      <protection hidden="1"/>
    </xf>
    <xf numFmtId="1" fontId="22" fillId="4" borderId="2" xfId="0" applyFont="1" applyFill="1" applyBorder="1" applyAlignment="1" applyProtection="1">
      <alignment vertical="center"/>
      <protection hidden="1"/>
    </xf>
    <xf numFmtId="1" fontId="23" fillId="0" borderId="37" xfId="0" applyFont="1" applyBorder="1" applyAlignment="1" applyProtection="1">
      <alignment vertical="center"/>
      <protection hidden="1"/>
    </xf>
    <xf numFmtId="1" fontId="22" fillId="4" borderId="14" xfId="0" applyFont="1" applyFill="1" applyBorder="1" applyAlignment="1" applyProtection="1">
      <alignment vertical="center"/>
      <protection hidden="1"/>
    </xf>
    <xf numFmtId="1" fontId="23" fillId="0" borderId="7" xfId="0" applyFont="1" applyBorder="1" applyAlignment="1" applyProtection="1">
      <alignment vertical="center" wrapText="1"/>
      <protection hidden="1"/>
    </xf>
    <xf numFmtId="1" fontId="22" fillId="0" borderId="37" xfId="0" applyFont="1" applyBorder="1" applyAlignment="1" applyProtection="1">
      <alignment vertical="center"/>
      <protection hidden="1"/>
    </xf>
    <xf numFmtId="1" fontId="22" fillId="0" borderId="19" xfId="0" applyFont="1" applyBorder="1" applyAlignment="1" applyProtection="1">
      <alignment vertical="center"/>
      <protection hidden="1"/>
    </xf>
    <xf numFmtId="1" fontId="25" fillId="0" borderId="46" xfId="0" applyFont="1" applyBorder="1" applyAlignment="1" applyProtection="1">
      <alignment horizontal="center"/>
      <protection hidden="1"/>
    </xf>
    <xf numFmtId="10" fontId="0" fillId="0" borderId="51" xfId="0" applyNumberFormat="1" applyBorder="1" applyProtection="1">
      <protection hidden="1"/>
    </xf>
    <xf numFmtId="1" fontId="1" fillId="0" borderId="18" xfId="0" applyFont="1" applyBorder="1" applyAlignment="1" applyProtection="1">
      <alignment horizontal="center"/>
      <protection hidden="1"/>
    </xf>
    <xf numFmtId="1" fontId="1" fillId="0" borderId="0" xfId="0" applyFont="1" applyProtection="1">
      <protection hidden="1"/>
    </xf>
    <xf numFmtId="10" fontId="0" fillId="0" borderId="51" xfId="0" applyNumberFormat="1" applyBorder="1" applyAlignment="1" applyProtection="1">
      <alignment horizontal="left"/>
      <protection hidden="1"/>
    </xf>
    <xf numFmtId="164" fontId="0" fillId="0" borderId="0" xfId="0" applyNumberFormat="1" applyProtection="1">
      <protection hidden="1"/>
    </xf>
    <xf numFmtId="1" fontId="0" fillId="0" borderId="0" xfId="0" applyAlignment="1" applyProtection="1">
      <alignment horizontal="center"/>
      <protection hidden="1"/>
    </xf>
    <xf numFmtId="1" fontId="3" fillId="8" borderId="5" xfId="7" applyNumberFormat="1" applyFont="1" applyFill="1" applyBorder="1" applyAlignment="1" applyProtection="1">
      <alignment horizontal="center" vertical="center" wrapText="1"/>
      <protection hidden="1"/>
    </xf>
    <xf numFmtId="1" fontId="3" fillId="8" borderId="6" xfId="7" applyNumberFormat="1" applyFont="1" applyFill="1" applyBorder="1" applyAlignment="1" applyProtection="1">
      <alignment horizontal="center" vertical="center" wrapText="1"/>
      <protection hidden="1"/>
    </xf>
    <xf numFmtId="1" fontId="3" fillId="8" borderId="7" xfId="7" applyNumberFormat="1" applyFont="1" applyFill="1" applyBorder="1" applyAlignment="1" applyProtection="1">
      <alignment horizontal="center" vertical="center" wrapText="1"/>
      <protection hidden="1"/>
    </xf>
    <xf numFmtId="6" fontId="3" fillId="8" borderId="5" xfId="7" applyNumberFormat="1" applyFont="1" applyFill="1" applyBorder="1" applyAlignment="1" applyProtection="1">
      <alignment horizontal="right" vertical="center" wrapText="1"/>
      <protection hidden="1"/>
    </xf>
    <xf numFmtId="6" fontId="3" fillId="8" borderId="7" xfId="7" applyNumberFormat="1" applyFont="1" applyFill="1" applyBorder="1" applyAlignment="1" applyProtection="1">
      <alignment horizontal="right" vertical="center" wrapText="1"/>
      <protection hidden="1"/>
    </xf>
    <xf numFmtId="6" fontId="3" fillId="0" borderId="5" xfId="7" applyNumberFormat="1" applyFont="1" applyBorder="1" applyAlignment="1" applyProtection="1">
      <alignment horizontal="right" vertical="center" wrapText="1"/>
      <protection hidden="1"/>
    </xf>
    <xf numFmtId="6" fontId="3" fillId="0" borderId="7" xfId="7" applyNumberFormat="1" applyFont="1" applyBorder="1" applyAlignment="1" applyProtection="1">
      <alignment horizontal="right" vertical="center" wrapText="1"/>
      <protection hidden="1"/>
    </xf>
    <xf numFmtId="1" fontId="3" fillId="8" borderId="4" xfId="7" applyNumberFormat="1" applyFont="1" applyFill="1" applyBorder="1" applyAlignment="1" applyProtection="1">
      <alignment horizontal="left" vertical="center" wrapText="1"/>
      <protection hidden="1"/>
    </xf>
    <xf numFmtId="0" fontId="3" fillId="8" borderId="8" xfId="7" applyFont="1" applyFill="1" applyBorder="1" applyAlignment="1" applyProtection="1">
      <alignment horizontal="left" vertical="center" wrapText="1"/>
      <protection hidden="1"/>
    </xf>
    <xf numFmtId="0" fontId="3" fillId="8" borderId="9" xfId="7" applyFont="1" applyFill="1" applyBorder="1" applyAlignment="1" applyProtection="1">
      <alignment horizontal="left" vertical="center" wrapText="1"/>
      <protection hidden="1"/>
    </xf>
    <xf numFmtId="1" fontId="3" fillId="0" borderId="5" xfId="7" applyNumberFormat="1" applyFont="1" applyBorder="1" applyAlignment="1" applyProtection="1">
      <alignment horizontal="center" vertical="center" wrapText="1"/>
      <protection hidden="1"/>
    </xf>
    <xf numFmtId="1" fontId="3" fillId="0" borderId="6" xfId="7" applyNumberFormat="1" applyFont="1" applyBorder="1" applyAlignment="1" applyProtection="1">
      <alignment horizontal="center" vertical="center" wrapText="1"/>
      <protection hidden="1"/>
    </xf>
    <xf numFmtId="1" fontId="3" fillId="0" borderId="7" xfId="7" applyNumberFormat="1" applyFont="1" applyBorder="1" applyAlignment="1" applyProtection="1">
      <alignment horizontal="center" vertical="center" wrapText="1"/>
      <protection hidden="1"/>
    </xf>
    <xf numFmtId="1" fontId="3" fillId="0" borderId="4" xfId="7" applyNumberFormat="1" applyFont="1" applyBorder="1" applyAlignment="1" applyProtection="1">
      <alignment horizontal="left" vertical="center" wrapText="1"/>
      <protection hidden="1"/>
    </xf>
    <xf numFmtId="0" fontId="3" fillId="0" borderId="8" xfId="7" applyFont="1" applyBorder="1" applyAlignment="1" applyProtection="1">
      <alignment horizontal="left" vertical="center" wrapText="1"/>
      <protection hidden="1"/>
    </xf>
    <xf numFmtId="0" fontId="3" fillId="0" borderId="9" xfId="7" applyFont="1" applyBorder="1" applyAlignment="1" applyProtection="1">
      <alignment horizontal="left" vertical="center" wrapText="1"/>
      <protection hidden="1"/>
    </xf>
    <xf numFmtId="6" fontId="3" fillId="8" borderId="5" xfId="7" applyNumberFormat="1" applyFont="1" applyFill="1" applyBorder="1" applyAlignment="1" applyProtection="1">
      <alignment vertical="center" wrapText="1"/>
      <protection hidden="1"/>
    </xf>
    <xf numFmtId="6" fontId="3" fillId="8" borderId="7" xfId="7" applyNumberFormat="1" applyFont="1" applyFill="1" applyBorder="1" applyAlignment="1" applyProtection="1">
      <alignment vertical="center" wrapText="1"/>
      <protection hidden="1"/>
    </xf>
    <xf numFmtId="1" fontId="3" fillId="0" borderId="8" xfId="7" applyNumberFormat="1" applyFont="1" applyBorder="1" applyAlignment="1" applyProtection="1">
      <alignment horizontal="left" vertical="center" wrapText="1"/>
      <protection hidden="1"/>
    </xf>
    <xf numFmtId="1" fontId="3" fillId="0" borderId="9" xfId="7" applyNumberFormat="1" applyFont="1" applyBorder="1" applyAlignment="1" applyProtection="1">
      <alignment horizontal="left" vertical="center" wrapText="1"/>
      <protection hidden="1"/>
    </xf>
    <xf numFmtId="1" fontId="3" fillId="0" borderId="3" xfId="7" applyNumberFormat="1" applyFont="1" applyBorder="1" applyAlignment="1" applyProtection="1">
      <alignment horizontal="left" vertical="center" wrapText="1"/>
      <protection hidden="1"/>
    </xf>
    <xf numFmtId="1" fontId="3" fillId="0" borderId="0" xfId="7" applyNumberFormat="1" applyFont="1" applyAlignment="1" applyProtection="1">
      <alignment horizontal="left" vertical="center" wrapText="1"/>
      <protection hidden="1"/>
    </xf>
    <xf numFmtId="1" fontId="3" fillId="0" borderId="13" xfId="7" applyNumberFormat="1" applyFont="1" applyBorder="1" applyAlignment="1" applyProtection="1">
      <alignment horizontal="left" vertical="center" wrapText="1"/>
      <protection hidden="1"/>
    </xf>
    <xf numFmtId="1" fontId="3" fillId="0" borderId="12" xfId="7" applyNumberFormat="1" applyFont="1" applyBorder="1" applyAlignment="1" applyProtection="1">
      <alignment horizontal="left" vertical="center" wrapText="1"/>
      <protection hidden="1"/>
    </xf>
    <xf numFmtId="1" fontId="3" fillId="0" borderId="10" xfId="7" applyNumberFormat="1" applyFont="1" applyBorder="1" applyAlignment="1" applyProtection="1">
      <alignment horizontal="left" vertical="center" wrapText="1"/>
      <protection hidden="1"/>
    </xf>
    <xf numFmtId="1" fontId="3" fillId="0" borderId="11" xfId="7" applyNumberFormat="1" applyFont="1" applyBorder="1" applyAlignment="1" applyProtection="1">
      <alignment horizontal="left" vertical="center" wrapText="1"/>
      <protection hidden="1"/>
    </xf>
    <xf numFmtId="0" fontId="10" fillId="0" borderId="4" xfId="7" applyFont="1" applyBorder="1" applyAlignment="1" applyProtection="1">
      <alignment horizontal="left" vertical="top" wrapText="1"/>
      <protection hidden="1"/>
    </xf>
    <xf numFmtId="0" fontId="10" fillId="0" borderId="8" xfId="7" applyFont="1" applyBorder="1" applyAlignment="1" applyProtection="1">
      <alignment horizontal="left" vertical="top" wrapText="1"/>
      <protection hidden="1"/>
    </xf>
    <xf numFmtId="0" fontId="10" fillId="0" borderId="9" xfId="7" applyFont="1" applyBorder="1" applyAlignment="1" applyProtection="1">
      <alignment horizontal="left" vertical="top" wrapText="1"/>
      <protection hidden="1"/>
    </xf>
    <xf numFmtId="1" fontId="3" fillId="0" borderId="5" xfId="7" applyNumberFormat="1" applyFont="1" applyBorder="1" applyAlignment="1" applyProtection="1">
      <alignment horizontal="left" vertical="center" wrapText="1"/>
      <protection hidden="1"/>
    </xf>
    <xf numFmtId="1" fontId="3" fillId="0" borderId="6" xfId="7" applyNumberFormat="1" applyFont="1" applyBorder="1" applyAlignment="1" applyProtection="1">
      <alignment horizontal="left" vertical="center" wrapText="1"/>
      <protection hidden="1"/>
    </xf>
    <xf numFmtId="1" fontId="3" fillId="0" borderId="7" xfId="7" applyNumberFormat="1" applyFont="1" applyBorder="1" applyAlignment="1" applyProtection="1">
      <alignment horizontal="left" vertical="center" wrapText="1"/>
      <protection hidden="1"/>
    </xf>
    <xf numFmtId="0" fontId="10" fillId="0" borderId="5" xfId="7" applyFont="1" applyBorder="1" applyAlignment="1" applyProtection="1">
      <alignment vertical="top" wrapText="1"/>
      <protection hidden="1"/>
    </xf>
    <xf numFmtId="0" fontId="10" fillId="0" borderId="6" xfId="7" applyFont="1" applyBorder="1" applyAlignment="1" applyProtection="1">
      <alignment vertical="top" wrapText="1"/>
      <protection hidden="1"/>
    </xf>
    <xf numFmtId="0" fontId="10" fillId="0" borderId="7" xfId="7" applyFont="1" applyBorder="1" applyAlignment="1" applyProtection="1">
      <alignment vertical="top" wrapText="1"/>
      <protection hidden="1"/>
    </xf>
    <xf numFmtId="1" fontId="3" fillId="0" borderId="1" xfId="7" applyNumberFormat="1" applyFont="1" applyBorder="1" applyAlignment="1" applyProtection="1">
      <alignment horizontal="center" vertical="center" wrapText="1"/>
      <protection hidden="1"/>
    </xf>
    <xf numFmtId="1" fontId="3" fillId="0" borderId="39" xfId="7" applyNumberFormat="1" applyFont="1" applyBorder="1" applyAlignment="1" applyProtection="1">
      <alignment horizontal="center" vertical="center" wrapText="1"/>
      <protection hidden="1"/>
    </xf>
    <xf numFmtId="1" fontId="3" fillId="0" borderId="2" xfId="7" applyNumberFormat="1" applyFont="1" applyBorder="1" applyAlignment="1" applyProtection="1">
      <alignment horizontal="center" vertical="center" wrapText="1"/>
      <protection hidden="1"/>
    </xf>
    <xf numFmtId="1" fontId="3" fillId="8" borderId="1" xfId="7" applyNumberFormat="1" applyFont="1" applyFill="1" applyBorder="1" applyAlignment="1" applyProtection="1">
      <alignment horizontal="center" vertical="center" wrapText="1"/>
      <protection hidden="1"/>
    </xf>
    <xf numFmtId="1" fontId="3" fillId="8" borderId="2" xfId="7" applyNumberFormat="1" applyFont="1" applyFill="1" applyBorder="1" applyAlignment="1" applyProtection="1">
      <alignment horizontal="center" vertical="center" wrapText="1"/>
      <protection hidden="1"/>
    </xf>
    <xf numFmtId="0" fontId="10" fillId="0" borderId="10" xfId="7" applyFont="1" applyBorder="1" applyAlignment="1" applyProtection="1">
      <alignment vertical="top" wrapText="1"/>
      <protection hidden="1"/>
    </xf>
    <xf numFmtId="0" fontId="10" fillId="0" borderId="11" xfId="7" applyFont="1" applyBorder="1" applyAlignment="1" applyProtection="1">
      <alignment vertical="top" wrapText="1"/>
      <protection hidden="1"/>
    </xf>
    <xf numFmtId="0" fontId="10" fillId="0" borderId="0" xfId="7" applyFont="1" applyAlignment="1" applyProtection="1">
      <alignment vertical="top" wrapText="1"/>
      <protection hidden="1"/>
    </xf>
    <xf numFmtId="0" fontId="10" fillId="0" borderId="13" xfId="7" applyFont="1" applyBorder="1" applyAlignment="1" applyProtection="1">
      <alignment vertical="top" wrapText="1"/>
      <protection hidden="1"/>
    </xf>
    <xf numFmtId="0" fontId="10" fillId="0" borderId="12" xfId="7" applyFont="1" applyBorder="1" applyAlignment="1" applyProtection="1">
      <alignment vertical="top" wrapText="1"/>
      <protection hidden="1"/>
    </xf>
    <xf numFmtId="14" fontId="3" fillId="0" borderId="10" xfId="7" applyNumberFormat="1" applyFont="1" applyBorder="1" applyAlignment="1" applyProtection="1">
      <alignment horizontal="right" vertical="top" wrapText="1"/>
      <protection hidden="1"/>
    </xf>
    <xf numFmtId="0" fontId="3" fillId="0" borderId="10" xfId="7" applyFont="1" applyBorder="1" applyAlignment="1" applyProtection="1">
      <alignment horizontal="right" vertical="top" wrapText="1"/>
      <protection hidden="1"/>
    </xf>
    <xf numFmtId="0" fontId="3" fillId="0" borderId="11" xfId="7" applyFont="1" applyBorder="1" applyAlignment="1" applyProtection="1">
      <alignment horizontal="right" vertical="top" wrapText="1"/>
      <protection hidden="1"/>
    </xf>
    <xf numFmtId="0" fontId="29" fillId="0" borderId="3" xfId="7" applyFont="1" applyBorder="1" applyAlignment="1" applyProtection="1">
      <alignment vertical="top" wrapText="1"/>
      <protection hidden="1"/>
    </xf>
    <xf numFmtId="0" fontId="29" fillId="0" borderId="0" xfId="7" applyFont="1" applyAlignment="1" applyProtection="1">
      <alignment vertical="top" wrapText="1"/>
      <protection hidden="1"/>
    </xf>
    <xf numFmtId="0" fontId="10" fillId="0" borderId="8" xfId="7" applyFont="1" applyBorder="1" applyAlignment="1" applyProtection="1">
      <alignment vertical="top" wrapText="1"/>
      <protection hidden="1"/>
    </xf>
    <xf numFmtId="0" fontId="15" fillId="0" borderId="10" xfId="7" applyFont="1" applyBorder="1" applyAlignment="1" applyProtection="1">
      <alignment vertical="top" wrapText="1"/>
      <protection hidden="1"/>
    </xf>
    <xf numFmtId="0" fontId="10" fillId="0" borderId="4" xfId="7" applyFont="1" applyBorder="1" applyAlignment="1" applyProtection="1">
      <alignment vertical="top" wrapText="1"/>
      <protection hidden="1"/>
    </xf>
    <xf numFmtId="0" fontId="10" fillId="0" borderId="9" xfId="7" applyFont="1" applyBorder="1" applyAlignment="1" applyProtection="1">
      <alignment vertical="top" wrapText="1"/>
      <protection hidden="1"/>
    </xf>
    <xf numFmtId="0" fontId="12" fillId="6" borderId="12" xfId="7" applyFont="1" applyFill="1" applyBorder="1" applyAlignment="1" applyProtection="1">
      <alignment vertical="top" wrapText="1"/>
      <protection hidden="1"/>
    </xf>
    <xf numFmtId="0" fontId="12" fillId="6" borderId="10" xfId="7" applyFont="1" applyFill="1" applyBorder="1" applyAlignment="1" applyProtection="1">
      <alignment vertical="top" wrapText="1"/>
      <protection hidden="1"/>
    </xf>
    <xf numFmtId="0" fontId="12" fillId="6" borderId="11" xfId="7" applyFont="1" applyFill="1" applyBorder="1" applyAlignment="1" applyProtection="1">
      <alignment vertical="top" wrapText="1"/>
      <protection hidden="1"/>
    </xf>
    <xf numFmtId="1" fontId="3" fillId="8" borderId="8" xfId="7" applyNumberFormat="1" applyFont="1" applyFill="1" applyBorder="1" applyAlignment="1" applyProtection="1">
      <alignment horizontal="left" vertical="center" wrapText="1"/>
      <protection hidden="1"/>
    </xf>
    <xf numFmtId="1" fontId="3" fillId="8" borderId="9" xfId="7" applyNumberFormat="1" applyFont="1" applyFill="1" applyBorder="1" applyAlignment="1" applyProtection="1">
      <alignment horizontal="left" vertical="center" wrapText="1"/>
      <protection hidden="1"/>
    </xf>
    <xf numFmtId="1" fontId="3" fillId="8" borderId="12" xfId="7" applyNumberFormat="1" applyFont="1" applyFill="1" applyBorder="1" applyAlignment="1" applyProtection="1">
      <alignment horizontal="left" vertical="center" wrapText="1"/>
      <protection hidden="1"/>
    </xf>
    <xf numFmtId="1" fontId="3" fillId="8" borderId="10" xfId="7" applyNumberFormat="1" applyFont="1" applyFill="1" applyBorder="1" applyAlignment="1" applyProtection="1">
      <alignment horizontal="left" vertical="center" wrapText="1"/>
      <protection hidden="1"/>
    </xf>
    <xf numFmtId="1" fontId="3" fillId="8" borderId="11" xfId="7" applyNumberFormat="1" applyFont="1" applyFill="1" applyBorder="1" applyAlignment="1" applyProtection="1">
      <alignment horizontal="left" vertical="center" wrapText="1"/>
      <protection hidden="1"/>
    </xf>
    <xf numFmtId="0" fontId="12" fillId="0" borderId="12" xfId="7" applyFont="1" applyBorder="1" applyAlignment="1" applyProtection="1">
      <alignment vertical="top" wrapText="1"/>
      <protection hidden="1"/>
    </xf>
    <xf numFmtId="0" fontId="12" fillId="0" borderId="10" xfId="7" applyFont="1" applyBorder="1" applyAlignment="1" applyProtection="1">
      <alignment vertical="top" wrapText="1"/>
      <protection hidden="1"/>
    </xf>
    <xf numFmtId="0" fontId="12" fillId="0" borderId="11" xfId="7" applyFont="1" applyBorder="1" applyAlignment="1" applyProtection="1">
      <alignment vertical="top" wrapText="1"/>
      <protection hidden="1"/>
    </xf>
    <xf numFmtId="0" fontId="10" fillId="0" borderId="3" xfId="7" applyFont="1" applyBorder="1" applyAlignment="1" applyProtection="1">
      <alignment vertical="top" wrapText="1"/>
      <protection hidden="1"/>
    </xf>
    <xf numFmtId="14" fontId="5" fillId="0" borderId="12" xfId="7" applyNumberFormat="1" applyFont="1" applyBorder="1" applyAlignment="1" applyProtection="1">
      <alignment horizontal="left" vertical="top" wrapText="1"/>
      <protection hidden="1"/>
    </xf>
    <xf numFmtId="14" fontId="5" fillId="0" borderId="10" xfId="7" applyNumberFormat="1" applyFont="1" applyBorder="1" applyAlignment="1" applyProtection="1">
      <alignment horizontal="left" vertical="top" wrapText="1"/>
      <protection hidden="1"/>
    </xf>
    <xf numFmtId="14" fontId="5" fillId="0" borderId="11" xfId="7" applyNumberFormat="1" applyFont="1" applyBorder="1" applyAlignment="1" applyProtection="1">
      <alignment horizontal="left" vertical="top" wrapText="1"/>
      <protection hidden="1"/>
    </xf>
    <xf numFmtId="0" fontId="8" fillId="0" borderId="3" xfId="7" applyFont="1" applyBorder="1" applyAlignment="1" applyProtection="1">
      <alignment vertical="top" wrapText="1"/>
      <protection hidden="1"/>
    </xf>
    <xf numFmtId="0" fontId="11" fillId="0" borderId="13" xfId="7" applyFont="1" applyBorder="1" applyAlignment="1" applyProtection="1">
      <alignment vertical="top" wrapText="1"/>
      <protection hidden="1"/>
    </xf>
    <xf numFmtId="0" fontId="8" fillId="0" borderId="12" xfId="7" applyFont="1" applyBorder="1" applyAlignment="1" applyProtection="1">
      <alignment horizontal="left" vertical="center" wrapText="1"/>
      <protection hidden="1"/>
    </xf>
    <xf numFmtId="0" fontId="11" fillId="0" borderId="10" xfId="7" applyFont="1" applyBorder="1" applyAlignment="1" applyProtection="1">
      <alignment horizontal="left" vertical="center" wrapText="1"/>
      <protection hidden="1"/>
    </xf>
    <xf numFmtId="0" fontId="11" fillId="0" borderId="11" xfId="7" applyFont="1" applyBorder="1" applyAlignment="1" applyProtection="1">
      <alignment horizontal="left" vertical="center" wrapText="1"/>
      <protection hidden="1"/>
    </xf>
    <xf numFmtId="0" fontId="5" fillId="0" borderId="3" xfId="7" applyFont="1" applyBorder="1" applyAlignment="1" applyProtection="1">
      <alignment horizontal="center" vertical="top" wrapText="1"/>
      <protection hidden="1"/>
    </xf>
    <xf numFmtId="0" fontId="5" fillId="0" borderId="13" xfId="7" applyFont="1" applyBorder="1" applyAlignment="1" applyProtection="1">
      <alignment horizontal="center" vertical="top" wrapText="1"/>
      <protection hidden="1"/>
    </xf>
    <xf numFmtId="0" fontId="5" fillId="0" borderId="12" xfId="7" applyFont="1" applyBorder="1" applyAlignment="1" applyProtection="1">
      <alignment horizontal="center" vertical="top" wrapText="1"/>
      <protection hidden="1"/>
    </xf>
    <xf numFmtId="0" fontId="5" fillId="0" borderId="11" xfId="7" applyFont="1" applyBorder="1" applyAlignment="1" applyProtection="1">
      <alignment horizontal="center" vertical="top" wrapText="1"/>
      <protection hidden="1"/>
    </xf>
    <xf numFmtId="0" fontId="12" fillId="0" borderId="4" xfId="7" applyFont="1" applyBorder="1" applyAlignment="1" applyProtection="1">
      <alignment vertical="top" wrapText="1"/>
      <protection hidden="1"/>
    </xf>
    <xf numFmtId="0" fontId="12" fillId="0" borderId="8" xfId="7" applyFont="1" applyBorder="1" applyAlignment="1" applyProtection="1">
      <alignment vertical="top" wrapText="1"/>
      <protection hidden="1"/>
    </xf>
    <xf numFmtId="0" fontId="12" fillId="0" borderId="9" xfId="7" applyFont="1" applyBorder="1" applyAlignment="1" applyProtection="1">
      <alignment vertical="top" wrapText="1"/>
      <protection hidden="1"/>
    </xf>
    <xf numFmtId="0" fontId="12" fillId="0" borderId="3" xfId="7" applyFont="1" applyBorder="1" applyAlignment="1" applyProtection="1">
      <alignment vertical="top" wrapText="1"/>
      <protection hidden="1"/>
    </xf>
    <xf numFmtId="0" fontId="12" fillId="0" borderId="0" xfId="7" applyFont="1" applyAlignment="1" applyProtection="1">
      <alignment vertical="top" wrapText="1"/>
      <protection hidden="1"/>
    </xf>
    <xf numFmtId="0" fontId="12" fillId="0" borderId="13" xfId="7" applyFont="1" applyBorder="1" applyAlignment="1" applyProtection="1">
      <alignment vertical="top" wrapText="1"/>
      <protection hidden="1"/>
    </xf>
    <xf numFmtId="0" fontId="8" fillId="0" borderId="12" xfId="7" applyFont="1" applyBorder="1" applyAlignment="1" applyProtection="1">
      <alignment horizontal="left" vertical="top" wrapText="1"/>
      <protection hidden="1"/>
    </xf>
    <xf numFmtId="0" fontId="11" fillId="0" borderId="10" xfId="7" applyFont="1" applyBorder="1" applyAlignment="1" applyProtection="1">
      <alignment horizontal="left" vertical="top" wrapText="1"/>
      <protection hidden="1"/>
    </xf>
    <xf numFmtId="0" fontId="11" fillId="0" borderId="11" xfId="7" applyFont="1" applyBorder="1" applyAlignment="1" applyProtection="1">
      <alignment horizontal="left" vertical="top" wrapText="1"/>
      <protection hidden="1"/>
    </xf>
    <xf numFmtId="0" fontId="3" fillId="0" borderId="12" xfId="7" applyFont="1" applyBorder="1" applyAlignment="1" applyProtection="1">
      <alignment horizontal="left" vertical="top" wrapText="1"/>
      <protection hidden="1"/>
    </xf>
    <xf numFmtId="0" fontId="3" fillId="0" borderId="10" xfId="7" applyFont="1" applyBorder="1" applyAlignment="1" applyProtection="1">
      <alignment horizontal="left" vertical="top" wrapText="1"/>
      <protection hidden="1"/>
    </xf>
    <xf numFmtId="0" fontId="3" fillId="0" borderId="11" xfId="7" applyFont="1" applyBorder="1" applyAlignment="1" applyProtection="1">
      <alignment horizontal="left" vertical="top" wrapText="1"/>
      <protection hidden="1"/>
    </xf>
    <xf numFmtId="0" fontId="13" fillId="0" borderId="6" xfId="7" applyFont="1" applyBorder="1" applyAlignment="1" applyProtection="1">
      <alignment horizontal="left" vertical="top" wrapText="1"/>
      <protection hidden="1"/>
    </xf>
    <xf numFmtId="0" fontId="14" fillId="0" borderId="3" xfId="7" applyFont="1" applyBorder="1" applyAlignment="1" applyProtection="1">
      <alignment vertical="top" wrapText="1"/>
      <protection hidden="1"/>
    </xf>
    <xf numFmtId="0" fontId="14" fillId="0" borderId="0" xfId="7" applyFont="1" applyAlignment="1" applyProtection="1">
      <alignment vertical="top" wrapText="1"/>
      <protection hidden="1"/>
    </xf>
    <xf numFmtId="0" fontId="14" fillId="0" borderId="13" xfId="7" applyFont="1" applyBorder="1" applyAlignment="1" applyProtection="1">
      <alignment vertical="top" wrapText="1"/>
      <protection hidden="1"/>
    </xf>
    <xf numFmtId="6" fontId="7" fillId="0" borderId="10" xfId="7" applyNumberFormat="1" applyFont="1" applyBorder="1" applyAlignment="1" applyProtection="1">
      <alignment vertical="top" wrapText="1"/>
      <protection hidden="1"/>
    </xf>
    <xf numFmtId="6" fontId="7" fillId="0" borderId="11" xfId="7" applyNumberFormat="1" applyFont="1" applyBorder="1" applyAlignment="1" applyProtection="1">
      <alignment vertical="top" wrapText="1"/>
      <protection hidden="1"/>
    </xf>
    <xf numFmtId="164" fontId="3" fillId="0" borderId="6" xfId="7" applyNumberFormat="1" applyFont="1" applyBorder="1" applyAlignment="1" applyProtection="1">
      <alignment horizontal="right" vertical="top" wrapText="1"/>
      <protection hidden="1"/>
    </xf>
    <xf numFmtId="164" fontId="3" fillId="0" borderId="7" xfId="7" applyNumberFormat="1" applyFont="1" applyBorder="1" applyAlignment="1" applyProtection="1">
      <alignment horizontal="right" vertical="top" wrapText="1"/>
      <protection hidden="1"/>
    </xf>
    <xf numFmtId="164" fontId="3" fillId="0" borderId="6" xfId="7" applyNumberFormat="1" applyFont="1" applyBorder="1" applyAlignment="1" applyProtection="1">
      <alignment vertical="top" wrapText="1"/>
      <protection hidden="1"/>
    </xf>
    <xf numFmtId="164" fontId="3" fillId="0" borderId="7" xfId="7" applyNumberFormat="1" applyFont="1" applyBorder="1" applyAlignment="1" applyProtection="1">
      <alignment vertical="top" wrapText="1"/>
      <protection hidden="1"/>
    </xf>
    <xf numFmtId="0" fontId="8" fillId="0" borderId="12" xfId="7" applyFont="1" applyBorder="1" applyAlignment="1" applyProtection="1">
      <alignment vertical="top" wrapText="1"/>
      <protection hidden="1"/>
    </xf>
    <xf numFmtId="0" fontId="11" fillId="0" borderId="10" xfId="7" applyFont="1" applyBorder="1" applyAlignment="1" applyProtection="1">
      <alignment vertical="top" wrapText="1"/>
      <protection hidden="1"/>
    </xf>
    <xf numFmtId="0" fontId="11" fillId="0" borderId="11" xfId="7" applyFont="1" applyBorder="1" applyAlignment="1" applyProtection="1">
      <alignment vertical="top" wrapText="1"/>
      <protection hidden="1"/>
    </xf>
    <xf numFmtId="0" fontId="30" fillId="0" borderId="3" xfId="7" applyFont="1" applyBorder="1" applyAlignment="1" applyProtection="1">
      <alignment horizontal="center" vertical="center" wrapText="1"/>
      <protection hidden="1"/>
    </xf>
    <xf numFmtId="0" fontId="30" fillId="0" borderId="0" xfId="7" applyFont="1" applyAlignment="1" applyProtection="1">
      <alignment horizontal="center" vertical="center" wrapText="1"/>
      <protection hidden="1"/>
    </xf>
    <xf numFmtId="0" fontId="30" fillId="0" borderId="13" xfId="7" applyFont="1" applyBorder="1" applyAlignment="1" applyProtection="1">
      <alignment horizontal="center" vertical="center" wrapText="1"/>
      <protection hidden="1"/>
    </xf>
    <xf numFmtId="0" fontId="30" fillId="0" borderId="12" xfId="7" applyFont="1" applyBorder="1" applyAlignment="1" applyProtection="1">
      <alignment horizontal="center" vertical="center" wrapText="1"/>
      <protection hidden="1"/>
    </xf>
    <xf numFmtId="0" fontId="30" fillId="0" borderId="10" xfId="7" applyFont="1" applyBorder="1" applyAlignment="1" applyProtection="1">
      <alignment horizontal="center" vertical="center" wrapText="1"/>
      <protection hidden="1"/>
    </xf>
    <xf numFmtId="0" fontId="30" fillId="0" borderId="11" xfId="7" applyFont="1" applyBorder="1" applyAlignment="1" applyProtection="1">
      <alignment horizontal="center" vertical="center" wrapText="1"/>
      <protection hidden="1"/>
    </xf>
    <xf numFmtId="0" fontId="14" fillId="0" borderId="4" xfId="7" applyFont="1" applyBorder="1" applyAlignment="1" applyProtection="1">
      <alignment vertical="top" wrapText="1"/>
      <protection hidden="1"/>
    </xf>
    <xf numFmtId="0" fontId="14" fillId="0" borderId="9" xfId="7" applyFont="1" applyBorder="1" applyAlignment="1" applyProtection="1">
      <alignment vertical="top" wrapText="1"/>
      <protection hidden="1"/>
    </xf>
    <xf numFmtId="0" fontId="12" fillId="0" borderId="10" xfId="7" applyFont="1" applyBorder="1" applyAlignment="1" applyProtection="1">
      <alignment horizontal="left" vertical="top" wrapText="1"/>
      <protection hidden="1"/>
    </xf>
    <xf numFmtId="0" fontId="14" fillId="0" borderId="4" xfId="7" applyFont="1" applyBorder="1" applyAlignment="1" applyProtection="1">
      <alignment horizontal="left" vertical="top" wrapText="1"/>
      <protection hidden="1"/>
    </xf>
    <xf numFmtId="0" fontId="14" fillId="0" borderId="8" xfId="7" applyFont="1" applyBorder="1" applyAlignment="1" applyProtection="1">
      <alignment horizontal="left" vertical="top" wrapText="1"/>
      <protection hidden="1"/>
    </xf>
    <xf numFmtId="0" fontId="14" fillId="0" borderId="9" xfId="7" applyFont="1" applyBorder="1" applyAlignment="1" applyProtection="1">
      <alignment horizontal="left" vertical="top" wrapText="1"/>
      <protection hidden="1"/>
    </xf>
    <xf numFmtId="0" fontId="12" fillId="0" borderId="6" xfId="7" applyFont="1" applyBorder="1" applyAlignment="1" applyProtection="1">
      <alignment horizontal="left" vertical="top" wrapText="1"/>
      <protection hidden="1"/>
    </xf>
    <xf numFmtId="165" fontId="27" fillId="9" borderId="4" xfId="0" applyNumberFormat="1" applyFont="1" applyFill="1" applyBorder="1" applyAlignment="1" applyProtection="1">
      <alignment horizontal="center"/>
      <protection locked="0"/>
    </xf>
    <xf numFmtId="165" fontId="27" fillId="9" borderId="8" xfId="0" applyNumberFormat="1" applyFont="1" applyFill="1" applyBorder="1" applyAlignment="1" applyProtection="1">
      <alignment horizontal="center"/>
      <protection locked="0"/>
    </xf>
    <xf numFmtId="165" fontId="27" fillId="9" borderId="59" xfId="0" applyNumberFormat="1" applyFont="1" applyFill="1" applyBorder="1" applyAlignment="1" applyProtection="1">
      <alignment horizontal="center"/>
      <protection locked="0"/>
    </xf>
    <xf numFmtId="165" fontId="27" fillId="9" borderId="12" xfId="0" applyNumberFormat="1" applyFont="1" applyFill="1" applyBorder="1" applyAlignment="1" applyProtection="1">
      <alignment horizontal="center"/>
      <protection locked="0"/>
    </xf>
    <xf numFmtId="165" fontId="27" fillId="9" borderId="10" xfId="0" applyNumberFormat="1" applyFont="1" applyFill="1" applyBorder="1" applyAlignment="1" applyProtection="1">
      <alignment horizontal="center"/>
      <protection locked="0"/>
    </xf>
    <xf numFmtId="165" fontId="27" fillId="9" borderId="60" xfId="0" applyNumberFormat="1" applyFont="1" applyFill="1" applyBorder="1" applyAlignment="1" applyProtection="1">
      <alignment horizontal="center"/>
      <protection locked="0"/>
    </xf>
    <xf numFmtId="1" fontId="3" fillId="8" borderId="5" xfId="7" applyNumberFormat="1" applyFont="1" applyFill="1" applyBorder="1" applyAlignment="1" applyProtection="1">
      <alignment horizontal="left" vertical="center" wrapText="1"/>
      <protection hidden="1"/>
    </xf>
    <xf numFmtId="1" fontId="3" fillId="8" borderId="6" xfId="7" applyNumberFormat="1" applyFont="1" applyFill="1" applyBorder="1" applyAlignment="1" applyProtection="1">
      <alignment horizontal="left" vertical="center" wrapText="1"/>
      <protection hidden="1"/>
    </xf>
    <xf numFmtId="1" fontId="3" fillId="8" borderId="7" xfId="7" applyNumberFormat="1" applyFont="1" applyFill="1" applyBorder="1" applyAlignment="1" applyProtection="1">
      <alignment horizontal="left" vertical="center" wrapText="1"/>
      <protection hidden="1"/>
    </xf>
    <xf numFmtId="0" fontId="14" fillId="0" borderId="3" xfId="7" applyFont="1" applyBorder="1" applyAlignment="1" applyProtection="1">
      <alignment horizontal="left" vertical="top" wrapText="1"/>
      <protection hidden="1"/>
    </xf>
    <xf numFmtId="0" fontId="14" fillId="0" borderId="0" xfId="7" applyFont="1" applyAlignment="1" applyProtection="1">
      <alignment horizontal="left" vertical="top" wrapText="1"/>
      <protection hidden="1"/>
    </xf>
    <xf numFmtId="0" fontId="14" fillId="0" borderId="13" xfId="7" applyFont="1" applyBorder="1" applyAlignment="1" applyProtection="1">
      <alignment horizontal="left" vertical="top" wrapText="1"/>
      <protection hidden="1"/>
    </xf>
    <xf numFmtId="0" fontId="3" fillId="0" borderId="12" xfId="7" applyFont="1" applyBorder="1" applyAlignment="1" applyProtection="1">
      <alignment vertical="top" wrapText="1"/>
      <protection hidden="1"/>
    </xf>
    <xf numFmtId="0" fontId="3" fillId="0" borderId="10" xfId="7" applyFont="1" applyBorder="1" applyAlignment="1" applyProtection="1">
      <alignment vertical="top" wrapText="1"/>
      <protection hidden="1"/>
    </xf>
    <xf numFmtId="0" fontId="3" fillId="0" borderId="11" xfId="7" applyFont="1" applyBorder="1" applyAlignment="1" applyProtection="1">
      <alignment vertical="top" wrapText="1"/>
      <protection hidden="1"/>
    </xf>
    <xf numFmtId="1" fontId="21" fillId="0" borderId="36" xfId="0" applyFont="1" applyBorder="1" applyAlignment="1" applyProtection="1">
      <alignment vertical="center"/>
      <protection hidden="1"/>
    </xf>
    <xf numFmtId="1" fontId="21" fillId="0" borderId="14" xfId="0" applyFont="1" applyBorder="1" applyAlignment="1" applyProtection="1">
      <alignment vertical="center"/>
      <protection hidden="1"/>
    </xf>
    <xf numFmtId="1" fontId="0" fillId="0" borderId="0" xfId="0" applyAlignment="1" applyProtection="1">
      <alignment horizontal="center"/>
      <protection hidden="1"/>
    </xf>
    <xf numFmtId="1" fontId="0" fillId="0" borderId="21" xfId="0" applyBorder="1" applyAlignment="1" applyProtection="1">
      <alignment horizontal="center"/>
      <protection hidden="1"/>
    </xf>
    <xf numFmtId="1" fontId="20" fillId="0" borderId="15" xfId="0" applyFont="1" applyBorder="1" applyAlignment="1" applyProtection="1">
      <alignment horizontal="center" vertical="center"/>
      <protection hidden="1"/>
    </xf>
    <xf numFmtId="1" fontId="20" fillId="0" borderId="16" xfId="0" applyFont="1" applyBorder="1" applyAlignment="1" applyProtection="1">
      <alignment horizontal="center" vertical="center"/>
      <protection hidden="1"/>
    </xf>
    <xf numFmtId="1" fontId="20" fillId="0" borderId="17" xfId="0" applyFont="1" applyBorder="1" applyAlignment="1" applyProtection="1">
      <alignment horizontal="center" vertical="center"/>
      <protection hidden="1"/>
    </xf>
    <xf numFmtId="1" fontId="20" fillId="0" borderId="18" xfId="0" applyFont="1" applyBorder="1" applyAlignment="1" applyProtection="1">
      <alignment horizontal="center" vertical="center"/>
      <protection hidden="1"/>
    </xf>
    <xf numFmtId="1" fontId="20" fillId="0" borderId="0" xfId="0" applyFont="1" applyAlignment="1" applyProtection="1">
      <alignment horizontal="center" vertical="center"/>
      <protection hidden="1"/>
    </xf>
    <xf numFmtId="1" fontId="20" fillId="0" borderId="19" xfId="0" applyFont="1" applyBorder="1" applyAlignment="1" applyProtection="1">
      <alignment horizontal="center" vertical="center"/>
      <protection hidden="1"/>
    </xf>
    <xf numFmtId="1" fontId="21" fillId="0" borderId="20" xfId="0" applyFont="1" applyBorder="1" applyAlignment="1" applyProtection="1">
      <alignment vertical="center" wrapText="1"/>
      <protection hidden="1"/>
    </xf>
    <xf numFmtId="1" fontId="21" fillId="0" borderId="21" xfId="0" applyFont="1" applyBorder="1" applyAlignment="1" applyProtection="1">
      <alignment vertical="center" wrapText="1"/>
      <protection hidden="1"/>
    </xf>
    <xf numFmtId="1" fontId="21" fillId="0" borderId="22" xfId="0" applyFont="1" applyBorder="1" applyAlignment="1" applyProtection="1">
      <alignment vertical="center" wrapText="1"/>
      <protection hidden="1"/>
    </xf>
    <xf numFmtId="1" fontId="20" fillId="3" borderId="23" xfId="0" applyFont="1" applyFill="1" applyBorder="1" applyAlignment="1" applyProtection="1">
      <alignment horizontal="center" vertical="center"/>
      <protection hidden="1"/>
    </xf>
    <xf numFmtId="1" fontId="20" fillId="3" borderId="24" xfId="0" applyFont="1" applyFill="1" applyBorder="1" applyAlignment="1" applyProtection="1">
      <alignment horizontal="center" vertical="center"/>
      <protection hidden="1"/>
    </xf>
    <xf numFmtId="14" fontId="20" fillId="0" borderId="24" xfId="0" applyNumberFormat="1" applyFont="1" applyBorder="1" applyAlignment="1" applyProtection="1">
      <alignment horizontal="left" vertical="center"/>
      <protection hidden="1"/>
    </xf>
    <xf numFmtId="14" fontId="20" fillId="0" borderId="26" xfId="0" applyNumberFormat="1" applyFont="1" applyBorder="1" applyAlignment="1" applyProtection="1">
      <alignment horizontal="left" vertical="center"/>
      <protection hidden="1"/>
    </xf>
    <xf numFmtId="1" fontId="22" fillId="3" borderId="27" xfId="0" applyFont="1" applyFill="1" applyBorder="1" applyAlignment="1" applyProtection="1">
      <alignment horizontal="center" vertical="center"/>
      <protection hidden="1"/>
    </xf>
    <xf numFmtId="1" fontId="22" fillId="3" borderId="24" xfId="0" applyFont="1" applyFill="1" applyBorder="1" applyAlignment="1" applyProtection="1">
      <alignment horizontal="center" vertical="center"/>
      <protection hidden="1"/>
    </xf>
    <xf numFmtId="1" fontId="22" fillId="3" borderId="28" xfId="0" applyFont="1" applyFill="1" applyBorder="1" applyAlignment="1" applyProtection="1">
      <alignment horizontal="center" vertical="center"/>
      <protection hidden="1"/>
    </xf>
    <xf numFmtId="1" fontId="33" fillId="0" borderId="30" xfId="0" applyFont="1" applyBorder="1" applyAlignment="1" applyProtection="1">
      <alignment horizontal="left"/>
      <protection hidden="1"/>
    </xf>
    <xf numFmtId="1" fontId="33" fillId="0" borderId="31" xfId="0" applyFont="1" applyBorder="1" applyAlignment="1" applyProtection="1">
      <alignment horizontal="left"/>
      <protection hidden="1"/>
    </xf>
    <xf numFmtId="1" fontId="20" fillId="3" borderId="32" xfId="0" applyFont="1" applyFill="1" applyBorder="1" applyAlignment="1" applyProtection="1">
      <alignment horizontal="left" vertical="center"/>
      <protection hidden="1"/>
    </xf>
    <xf numFmtId="1" fontId="20" fillId="3" borderId="33" xfId="0" applyFont="1" applyFill="1" applyBorder="1" applyAlignment="1" applyProtection="1">
      <alignment horizontal="left" vertical="center"/>
      <protection hidden="1"/>
    </xf>
    <xf numFmtId="1" fontId="20" fillId="3" borderId="34" xfId="0" applyFont="1" applyFill="1" applyBorder="1" applyAlignment="1" applyProtection="1">
      <alignment horizontal="left" vertical="center"/>
      <protection hidden="1"/>
    </xf>
    <xf numFmtId="1" fontId="34" fillId="0" borderId="18" xfId="0" applyFont="1" applyBorder="1" applyAlignment="1" applyProtection="1">
      <alignment horizontal="left" vertical="top" wrapText="1"/>
      <protection hidden="1"/>
    </xf>
    <xf numFmtId="1" fontId="34" fillId="0" borderId="0" xfId="0" applyFont="1" applyAlignment="1" applyProtection="1">
      <alignment horizontal="left" vertical="top" wrapText="1"/>
      <protection hidden="1"/>
    </xf>
    <xf numFmtId="1" fontId="34" fillId="0" borderId="19" xfId="0" applyFont="1" applyBorder="1" applyAlignment="1" applyProtection="1">
      <alignment horizontal="left" vertical="top" wrapText="1"/>
      <protection hidden="1"/>
    </xf>
    <xf numFmtId="1" fontId="34" fillId="0" borderId="20" xfId="0" applyFont="1" applyBorder="1" applyAlignment="1" applyProtection="1">
      <alignment horizontal="left" vertical="top" wrapText="1"/>
      <protection hidden="1"/>
    </xf>
    <xf numFmtId="1" fontId="34" fillId="0" borderId="21" xfId="0" applyFont="1" applyBorder="1" applyAlignment="1" applyProtection="1">
      <alignment horizontal="left" vertical="top" wrapText="1"/>
      <protection hidden="1"/>
    </xf>
    <xf numFmtId="1" fontId="34" fillId="0" borderId="22" xfId="0" applyFont="1" applyBorder="1" applyAlignment="1" applyProtection="1">
      <alignment horizontal="left" vertical="top" wrapText="1"/>
      <protection hidden="1"/>
    </xf>
    <xf numFmtId="1" fontId="18" fillId="6" borderId="47" xfId="0" applyFont="1" applyFill="1" applyBorder="1" applyAlignment="1" applyProtection="1">
      <alignment horizontal="left"/>
      <protection hidden="1"/>
    </xf>
    <xf numFmtId="1" fontId="18" fillId="6" borderId="48" xfId="0" applyFont="1" applyFill="1" applyBorder="1" applyAlignment="1" applyProtection="1">
      <alignment horizontal="left"/>
      <protection hidden="1"/>
    </xf>
    <xf numFmtId="1" fontId="18" fillId="6" borderId="49" xfId="0" applyFont="1" applyFill="1" applyBorder="1" applyAlignment="1" applyProtection="1">
      <alignment horizontal="left"/>
      <protection hidden="1"/>
    </xf>
    <xf numFmtId="1" fontId="0" fillId="0" borderId="51" xfId="0" applyBorder="1" applyAlignment="1" applyProtection="1">
      <alignment horizontal="left"/>
      <protection hidden="1"/>
    </xf>
    <xf numFmtId="1" fontId="0" fillId="0" borderId="6" xfId="0" applyBorder="1" applyAlignment="1" applyProtection="1">
      <alignment horizontal="left"/>
      <protection hidden="1"/>
    </xf>
    <xf numFmtId="1" fontId="0" fillId="0" borderId="7" xfId="0" applyBorder="1" applyAlignment="1" applyProtection="1">
      <alignment horizontal="left"/>
      <protection hidden="1"/>
    </xf>
    <xf numFmtId="1" fontId="18" fillId="6" borderId="51" xfId="0" applyFont="1" applyFill="1" applyBorder="1" applyAlignment="1" applyProtection="1">
      <alignment horizontal="left"/>
      <protection hidden="1"/>
    </xf>
    <xf numFmtId="1" fontId="18" fillId="6" borderId="6" xfId="0" applyFont="1" applyFill="1" applyBorder="1" applyAlignment="1" applyProtection="1">
      <alignment horizontal="left"/>
      <protection hidden="1"/>
    </xf>
    <xf numFmtId="1" fontId="18" fillId="6" borderId="7" xfId="0" applyFont="1" applyFill="1" applyBorder="1" applyAlignment="1" applyProtection="1">
      <alignment horizontal="left"/>
      <protection hidden="1"/>
    </xf>
    <xf numFmtId="1" fontId="1" fillId="0" borderId="51" xfId="0" applyFont="1" applyBorder="1" applyAlignment="1" applyProtection="1">
      <alignment horizontal="left"/>
      <protection hidden="1"/>
    </xf>
    <xf numFmtId="1" fontId="1" fillId="0" borderId="6" xfId="0" applyFont="1" applyBorder="1" applyAlignment="1" applyProtection="1">
      <alignment horizontal="left"/>
      <protection hidden="1"/>
    </xf>
    <xf numFmtId="1" fontId="1" fillId="0" borderId="7" xfId="0" applyFont="1" applyBorder="1" applyAlignment="1" applyProtection="1">
      <alignment horizontal="left"/>
      <protection hidden="1"/>
    </xf>
    <xf numFmtId="1" fontId="18" fillId="6" borderId="51" xfId="0" applyFont="1" applyFill="1" applyBorder="1" applyAlignment="1" applyProtection="1">
      <alignment horizontal="right"/>
      <protection hidden="1"/>
    </xf>
    <xf numFmtId="1" fontId="18" fillId="6" borderId="6" xfId="0" applyFont="1" applyFill="1" applyBorder="1" applyAlignment="1" applyProtection="1">
      <alignment horizontal="right"/>
      <protection hidden="1"/>
    </xf>
    <xf numFmtId="1" fontId="18" fillId="6" borderId="7" xfId="0" applyFont="1" applyFill="1" applyBorder="1" applyAlignment="1" applyProtection="1">
      <alignment horizontal="right"/>
      <protection hidden="1"/>
    </xf>
    <xf numFmtId="1" fontId="24" fillId="5" borderId="40" xfId="0" applyFont="1" applyFill="1" applyBorder="1" applyAlignment="1" applyProtection="1">
      <alignment horizontal="center"/>
      <protection hidden="1"/>
    </xf>
    <xf numFmtId="1" fontId="24" fillId="5" borderId="41" xfId="0" applyFont="1" applyFill="1" applyBorder="1" applyAlignment="1" applyProtection="1">
      <alignment horizontal="center"/>
      <protection hidden="1"/>
    </xf>
    <xf numFmtId="1" fontId="24" fillId="5" borderId="42" xfId="0" applyFont="1" applyFill="1" applyBorder="1" applyAlignment="1" applyProtection="1">
      <alignment horizontal="center"/>
      <protection hidden="1"/>
    </xf>
    <xf numFmtId="1" fontId="25" fillId="0" borderId="43" xfId="0" applyFont="1" applyBorder="1" applyAlignment="1" applyProtection="1">
      <alignment horizontal="center"/>
      <protection hidden="1"/>
    </xf>
    <xf numFmtId="1" fontId="25" fillId="0" borderId="44" xfId="0" applyFont="1" applyBorder="1" applyAlignment="1" applyProtection="1">
      <alignment horizontal="center"/>
      <protection hidden="1"/>
    </xf>
    <xf numFmtId="1" fontId="25" fillId="0" borderId="45" xfId="0" applyFont="1" applyBorder="1" applyAlignment="1" applyProtection="1">
      <alignment horizontal="center"/>
      <protection hidden="1"/>
    </xf>
    <xf numFmtId="1" fontId="18" fillId="0" borderId="51" xfId="0" applyFont="1" applyBorder="1" applyAlignment="1" applyProtection="1">
      <alignment horizontal="right"/>
      <protection hidden="1"/>
    </xf>
    <xf numFmtId="1" fontId="18" fillId="0" borderId="6" xfId="0" applyFont="1" applyBorder="1" applyAlignment="1" applyProtection="1">
      <alignment horizontal="right"/>
      <protection hidden="1"/>
    </xf>
    <xf numFmtId="1" fontId="18" fillId="0" borderId="7" xfId="0" applyFont="1" applyBorder="1" applyAlignment="1" applyProtection="1">
      <alignment horizontal="right"/>
      <protection hidden="1"/>
    </xf>
    <xf numFmtId="1" fontId="25" fillId="0" borderId="52" xfId="0" applyFont="1" applyBorder="1" applyAlignment="1" applyProtection="1">
      <alignment horizontal="right"/>
      <protection hidden="1"/>
    </xf>
    <xf numFmtId="1" fontId="25" fillId="0" borderId="53" xfId="0" applyFont="1" applyBorder="1" applyAlignment="1" applyProtection="1">
      <alignment horizontal="right"/>
      <protection hidden="1"/>
    </xf>
    <xf numFmtId="1" fontId="25" fillId="0" borderId="54" xfId="0" applyFont="1" applyBorder="1" applyAlignment="1" applyProtection="1">
      <alignment horizontal="right"/>
      <protection hidden="1"/>
    </xf>
    <xf numFmtId="165" fontId="32" fillId="10" borderId="57" xfId="0" applyNumberFormat="1" applyFont="1" applyFill="1" applyBorder="1" applyAlignment="1" applyProtection="1">
      <alignment horizontal="center" vertical="center"/>
      <protection hidden="1"/>
    </xf>
    <xf numFmtId="165" fontId="32" fillId="10" borderId="30" xfId="0" applyNumberFormat="1" applyFont="1" applyFill="1" applyBorder="1" applyAlignment="1" applyProtection="1">
      <alignment horizontal="center" vertical="center"/>
      <protection hidden="1"/>
    </xf>
    <xf numFmtId="165" fontId="32" fillId="10" borderId="58" xfId="0" applyNumberFormat="1" applyFont="1" applyFill="1" applyBorder="1" applyAlignment="1" applyProtection="1">
      <alignment horizontal="center" vertical="center"/>
      <protection hidden="1"/>
    </xf>
    <xf numFmtId="1" fontId="21" fillId="0" borderId="51" xfId="0" applyFont="1" applyBorder="1" applyAlignment="1" applyProtection="1">
      <alignment horizontal="left" vertical="center" wrapText="1"/>
      <protection hidden="1"/>
    </xf>
    <xf numFmtId="1" fontId="21" fillId="0" borderId="6" xfId="0" applyFont="1" applyBorder="1" applyAlignment="1" applyProtection="1">
      <alignment horizontal="left" vertical="center"/>
      <protection hidden="1"/>
    </xf>
    <xf numFmtId="1" fontId="21" fillId="0" borderId="7" xfId="0" applyFont="1" applyBorder="1" applyAlignment="1" applyProtection="1">
      <alignment horizontal="left" vertical="center"/>
      <protection hidden="1"/>
    </xf>
    <xf numFmtId="1" fontId="21" fillId="0" borderId="38" xfId="0" applyFont="1" applyBorder="1" applyAlignment="1" applyProtection="1">
      <alignment vertical="center"/>
      <protection hidden="1"/>
    </xf>
    <xf numFmtId="1" fontId="21" fillId="0" borderId="39" xfId="0" applyFont="1" applyBorder="1" applyAlignment="1" applyProtection="1">
      <alignment vertical="center"/>
      <protection hidden="1"/>
    </xf>
    <xf numFmtId="1" fontId="21" fillId="0" borderId="51" xfId="0" applyFont="1" applyBorder="1" applyAlignment="1" applyProtection="1">
      <alignment horizontal="left" vertical="center"/>
      <protection hidden="1"/>
    </xf>
    <xf numFmtId="1" fontId="26" fillId="0" borderId="0" xfId="0" applyFont="1" applyAlignment="1" applyProtection="1">
      <alignment horizontal="center"/>
      <protection hidden="1"/>
    </xf>
  </cellXfs>
  <cellStyles count="10">
    <cellStyle name="Comma 2" xfId="1" xr:uid="{00000000-0005-0000-0000-000000000000}"/>
    <cellStyle name="Currency" xfId="8" builtinId="4"/>
    <cellStyle name="Currency 2" xfId="2" xr:uid="{00000000-0005-0000-0000-000001000000}"/>
    <cellStyle name="Normal" xfId="0" builtinId="0"/>
    <cellStyle name="Normal 2" xfId="3" xr:uid="{00000000-0005-0000-0000-000003000000}"/>
    <cellStyle name="Normal 2 2" xfId="4" xr:uid="{00000000-0005-0000-0000-000004000000}"/>
    <cellStyle name="Normal 2 3" xfId="5" xr:uid="{00000000-0005-0000-0000-000005000000}"/>
    <cellStyle name="Normal 3" xfId="6" xr:uid="{00000000-0005-0000-0000-000006000000}"/>
    <cellStyle name="Normal 4" xfId="9" xr:uid="{78C38A58-0033-43D8-8DDD-1F432B2A8A35}"/>
    <cellStyle name="Normal_Copy of USPS CCP PC2" xfId="7"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cid:image015.jpg@01D53D44.BE557640" TargetMode="Externa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cid:image015.jpg@01D53D44.BE557640" TargetMode="Externa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cid:image015.jpg@01D53D44.BE557640" TargetMode="Externa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cid:image015.jpg@01D53D44.BE557640" TargetMode="Externa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cid:image015.jpg@01D53D44.BE557640" TargetMode="External"/><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cid:image015.jpg@01D53D44.BE55764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142875</xdr:rowOff>
    </xdr:from>
    <xdr:to>
      <xdr:col>3</xdr:col>
      <xdr:colOff>549275</xdr:colOff>
      <xdr:row>2</xdr:row>
      <xdr:rowOff>149225</xdr:rowOff>
    </xdr:to>
    <xdr:pic>
      <xdr:nvPicPr>
        <xdr:cNvPr id="4459" name="Picture 2">
          <a:extLst>
            <a:ext uri="{FF2B5EF4-FFF2-40B4-BE49-F238E27FC236}">
              <a16:creationId xmlns:a16="http://schemas.microsoft.com/office/drawing/2014/main" id="{00000000-0008-0000-0000-00006B11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42875"/>
          <a:ext cx="25908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44161</xdr:colOff>
      <xdr:row>1</xdr:row>
      <xdr:rowOff>51955</xdr:rowOff>
    </xdr:from>
    <xdr:to>
      <xdr:col>4</xdr:col>
      <xdr:colOff>568036</xdr:colOff>
      <xdr:row>2</xdr:row>
      <xdr:rowOff>490105</xdr:rowOff>
    </xdr:to>
    <xdr:pic>
      <xdr:nvPicPr>
        <xdr:cNvPr id="2" name="Picture 1" descr="Email_Signature_Slice__0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806161" y="242455"/>
          <a:ext cx="27241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44161</xdr:colOff>
      <xdr:row>1</xdr:row>
      <xdr:rowOff>51955</xdr:rowOff>
    </xdr:from>
    <xdr:to>
      <xdr:col>4</xdr:col>
      <xdr:colOff>568036</xdr:colOff>
      <xdr:row>2</xdr:row>
      <xdr:rowOff>490105</xdr:rowOff>
    </xdr:to>
    <xdr:pic>
      <xdr:nvPicPr>
        <xdr:cNvPr id="2" name="Picture 1" descr="Email_Signature_Slice__0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06161" y="242455"/>
          <a:ext cx="27241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44161</xdr:colOff>
      <xdr:row>1</xdr:row>
      <xdr:rowOff>51955</xdr:rowOff>
    </xdr:from>
    <xdr:to>
      <xdr:col>4</xdr:col>
      <xdr:colOff>568036</xdr:colOff>
      <xdr:row>2</xdr:row>
      <xdr:rowOff>490105</xdr:rowOff>
    </xdr:to>
    <xdr:pic>
      <xdr:nvPicPr>
        <xdr:cNvPr id="3" name="Picture 1" descr="Email_Signature_Slice__01">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06161" y="242455"/>
          <a:ext cx="280987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44161</xdr:colOff>
      <xdr:row>1</xdr:row>
      <xdr:rowOff>51955</xdr:rowOff>
    </xdr:from>
    <xdr:to>
      <xdr:col>4</xdr:col>
      <xdr:colOff>568036</xdr:colOff>
      <xdr:row>2</xdr:row>
      <xdr:rowOff>490105</xdr:rowOff>
    </xdr:to>
    <xdr:pic>
      <xdr:nvPicPr>
        <xdr:cNvPr id="2" name="Picture 1" descr="Email_Signature_Slice__0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06161" y="242455"/>
          <a:ext cx="27241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44161</xdr:colOff>
      <xdr:row>1</xdr:row>
      <xdr:rowOff>51955</xdr:rowOff>
    </xdr:from>
    <xdr:to>
      <xdr:col>4</xdr:col>
      <xdr:colOff>568036</xdr:colOff>
      <xdr:row>2</xdr:row>
      <xdr:rowOff>490105</xdr:rowOff>
    </xdr:to>
    <xdr:pic>
      <xdr:nvPicPr>
        <xdr:cNvPr id="2" name="Picture 1" descr="Email_Signature_Slice__0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06161" y="242455"/>
          <a:ext cx="27241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44161</xdr:colOff>
      <xdr:row>1</xdr:row>
      <xdr:rowOff>51955</xdr:rowOff>
    </xdr:from>
    <xdr:to>
      <xdr:col>4</xdr:col>
      <xdr:colOff>568036</xdr:colOff>
      <xdr:row>2</xdr:row>
      <xdr:rowOff>490105</xdr:rowOff>
    </xdr:to>
    <xdr:pic>
      <xdr:nvPicPr>
        <xdr:cNvPr id="2" name="Picture 1" descr="Email_Signature_Slice__01">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806161" y="242455"/>
          <a:ext cx="2724150"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50.200.30\j5014091\24%20CHANGE%20ESTIMATES\24.2%20PRIME%20CE%20(OWNER)\CE%20.1063%20-%20Added%20Water%20Filling%20Station\Trend%2009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Info"/>
      <sheetName val="Trend Log"/>
      <sheetName val="Trend 61"/>
      <sheetName val="Trend 62"/>
      <sheetName val="Trend 63"/>
      <sheetName val="Trend 64"/>
      <sheetName val="Trend 65"/>
      <sheetName val="Trend 66"/>
      <sheetName val="Trend 67"/>
      <sheetName val="Trend 68"/>
      <sheetName val="Trend 69"/>
      <sheetName val="Trend 69A"/>
      <sheetName val="Trend 70"/>
      <sheetName val="Trend 71"/>
      <sheetName val="Trend 72"/>
      <sheetName val="Trend 73"/>
      <sheetName val="Trend 74"/>
      <sheetName val="Trend 75"/>
      <sheetName val="Trend 76"/>
      <sheetName val="Trend 77"/>
      <sheetName val="Trend 78"/>
      <sheetName val="Trend 79"/>
      <sheetName val="Trend 80"/>
      <sheetName val="Trend 81"/>
      <sheetName val="Trend 82"/>
      <sheetName val="Trend 83"/>
      <sheetName val="Trend 84"/>
      <sheetName val="Trend 85"/>
      <sheetName val="Trend 86"/>
      <sheetName val="Trend 87"/>
      <sheetName val="Trend 88"/>
      <sheetName val="Trend 89"/>
      <sheetName val="Trend 90"/>
      <sheetName val="Trend 91"/>
      <sheetName val="Trend 92"/>
      <sheetName val="Trend 93"/>
      <sheetName val="Trend 94"/>
      <sheetName val="Trend 95"/>
      <sheetName val="Trend 96"/>
      <sheetName val="Trend 98"/>
      <sheetName val="Trend 99"/>
      <sheetName val="Trend 100"/>
      <sheetName val="Trend 101"/>
      <sheetName val="Trend 102"/>
      <sheetName val="Trend 103"/>
      <sheetName val="Trend 104"/>
      <sheetName val="Trend 105"/>
      <sheetName val="Trend 106"/>
      <sheetName val="Trend 107"/>
      <sheetName val="Trend 108"/>
      <sheetName val="Trend 109"/>
      <sheetName val="Trend 110"/>
      <sheetName val="Trend 111"/>
      <sheetName val="Trend 112"/>
      <sheetName val="Trend 113"/>
      <sheetName val="Trend 114"/>
      <sheetName val="Trend 115"/>
      <sheetName val="Trend 116"/>
      <sheetName val="Trend 117"/>
      <sheetName val="Trend 118"/>
      <sheetName val="Trend 119"/>
      <sheetName val="Trend 12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50"/>
  <sheetViews>
    <sheetView tabSelected="1" zoomScaleNormal="100" zoomScaleSheetLayoutView="145" workbookViewId="0">
      <selection activeCell="J23" sqref="J23:K23"/>
    </sheetView>
  </sheetViews>
  <sheetFormatPr defaultColWidth="5.81640625" defaultRowHeight="13.2" x14ac:dyDescent="0.25"/>
  <cols>
    <col min="1" max="2" width="5.81640625" style="8" customWidth="1"/>
    <col min="3" max="3" width="13.1796875" style="8" customWidth="1"/>
    <col min="4" max="4" width="15.36328125" style="8" customWidth="1"/>
    <col min="5" max="5" width="8.453125" style="10" customWidth="1"/>
    <col min="6" max="8" width="5.81640625" style="10" customWidth="1"/>
    <col min="9" max="9" width="9.54296875" style="10" customWidth="1"/>
    <col min="10" max="10" width="5.81640625" style="8"/>
    <col min="11" max="11" width="16" style="8" customWidth="1"/>
    <col min="12" max="13" width="6.81640625" style="8" bestFit="1" customWidth="1"/>
    <col min="14" max="14" width="7.36328125" style="8" bestFit="1" customWidth="1"/>
    <col min="15" max="16384" width="5.81640625" style="8"/>
  </cols>
  <sheetData>
    <row r="1" spans="1:13" ht="15" x14ac:dyDescent="0.25">
      <c r="C1" s="9"/>
    </row>
    <row r="3" spans="1:13" x14ac:dyDescent="0.25">
      <c r="A3" s="11"/>
    </row>
    <row r="4" spans="1:13" ht="17.399999999999999" x14ac:dyDescent="0.3">
      <c r="A4" s="12" t="s">
        <v>15</v>
      </c>
    </row>
    <row r="5" spans="1:13" x14ac:dyDescent="0.25">
      <c r="A5" s="110" t="s">
        <v>1</v>
      </c>
      <c r="B5" s="108"/>
      <c r="C5" s="111"/>
      <c r="D5" s="110" t="s">
        <v>2</v>
      </c>
      <c r="E5" s="111"/>
      <c r="F5" s="84" t="s">
        <v>92</v>
      </c>
      <c r="G5" s="85"/>
      <c r="H5" s="86"/>
      <c r="I5" s="110" t="s">
        <v>3</v>
      </c>
      <c r="J5" s="108"/>
      <c r="K5" s="111"/>
    </row>
    <row r="6" spans="1:13" ht="34.5" customHeight="1" x14ac:dyDescent="0.25">
      <c r="A6" s="161" t="s">
        <v>116</v>
      </c>
      <c r="B6" s="162"/>
      <c r="C6" s="163"/>
      <c r="D6" s="127" t="s">
        <v>13</v>
      </c>
      <c r="E6" s="128"/>
      <c r="F6" s="129" t="s">
        <v>93</v>
      </c>
      <c r="G6" s="130"/>
      <c r="H6" s="131"/>
      <c r="I6" s="158" t="s">
        <v>91</v>
      </c>
      <c r="J6" s="159"/>
      <c r="K6" s="160"/>
    </row>
    <row r="7" spans="1:13" x14ac:dyDescent="0.25">
      <c r="A7" s="161"/>
      <c r="B7" s="162"/>
      <c r="C7" s="163"/>
      <c r="D7" s="132" t="s">
        <v>117</v>
      </c>
      <c r="E7" s="133"/>
      <c r="F7" s="84" t="s">
        <v>94</v>
      </c>
      <c r="G7" s="85"/>
      <c r="H7" s="86"/>
      <c r="I7" s="110" t="s">
        <v>10</v>
      </c>
      <c r="J7" s="108"/>
      <c r="K7" s="111"/>
    </row>
    <row r="8" spans="1:13" ht="66.75" customHeight="1" x14ac:dyDescent="0.25">
      <c r="A8" s="164"/>
      <c r="B8" s="165"/>
      <c r="C8" s="166"/>
      <c r="D8" s="134"/>
      <c r="E8" s="135"/>
      <c r="F8" s="142" t="s">
        <v>95</v>
      </c>
      <c r="G8" s="143"/>
      <c r="H8" s="144"/>
      <c r="I8" s="124">
        <f ca="1">TODAY()</f>
        <v>44957</v>
      </c>
      <c r="J8" s="125"/>
      <c r="K8" s="126"/>
    </row>
    <row r="9" spans="1:13" hidden="1" x14ac:dyDescent="0.25">
      <c r="A9" s="136" t="s">
        <v>4</v>
      </c>
      <c r="B9" s="137"/>
      <c r="C9" s="137"/>
      <c r="D9" s="137"/>
      <c r="E9" s="137"/>
      <c r="F9" s="137"/>
      <c r="G9" s="137"/>
      <c r="H9" s="137"/>
      <c r="I9" s="137"/>
      <c r="J9" s="137"/>
      <c r="K9" s="138"/>
    </row>
    <row r="10" spans="1:13" hidden="1" x14ac:dyDescent="0.25">
      <c r="A10" s="139" t="s">
        <v>8</v>
      </c>
      <c r="B10" s="140"/>
      <c r="C10" s="140"/>
      <c r="D10" s="140"/>
      <c r="E10" s="140"/>
      <c r="F10" s="140"/>
      <c r="G10" s="140"/>
      <c r="H10" s="140"/>
      <c r="I10" s="140"/>
      <c r="J10" s="140"/>
      <c r="K10" s="141"/>
    </row>
    <row r="11" spans="1:13" hidden="1" x14ac:dyDescent="0.25">
      <c r="A11" s="123"/>
      <c r="B11" s="100"/>
      <c r="C11" s="100"/>
      <c r="D11" s="100"/>
      <c r="E11" s="100"/>
      <c r="F11" s="100"/>
      <c r="G11" s="100"/>
      <c r="H11" s="100"/>
      <c r="I11" s="100"/>
      <c r="J11" s="100"/>
      <c r="K11" s="101"/>
    </row>
    <row r="12" spans="1:13" ht="12.75" hidden="1" customHeight="1" x14ac:dyDescent="0.25">
      <c r="A12" s="13" t="s">
        <v>23</v>
      </c>
      <c r="B12" s="148" t="s">
        <v>21</v>
      </c>
      <c r="C12" s="148"/>
      <c r="D12" s="148"/>
      <c r="E12" s="148"/>
      <c r="F12" s="148"/>
      <c r="G12" s="148"/>
      <c r="H12" s="156">
        <v>0</v>
      </c>
      <c r="I12" s="156"/>
      <c r="J12" s="156"/>
      <c r="K12" s="157"/>
      <c r="M12" s="14"/>
    </row>
    <row r="13" spans="1:13" ht="12.75" hidden="1" customHeight="1" x14ac:dyDescent="0.25">
      <c r="A13" s="13" t="s">
        <v>24</v>
      </c>
      <c r="B13" s="148" t="s">
        <v>70</v>
      </c>
      <c r="C13" s="148"/>
      <c r="D13" s="148"/>
      <c r="E13" s="148"/>
      <c r="F13" s="148"/>
      <c r="G13" s="148"/>
      <c r="H13" s="156">
        <f>H12*0.21</f>
        <v>0</v>
      </c>
      <c r="I13" s="156"/>
      <c r="J13" s="156"/>
      <c r="K13" s="157"/>
    </row>
    <row r="14" spans="1:13" ht="12.75" hidden="1" customHeight="1" x14ac:dyDescent="0.25">
      <c r="A14" s="13" t="s">
        <v>25</v>
      </c>
      <c r="B14" s="148" t="s">
        <v>20</v>
      </c>
      <c r="C14" s="148"/>
      <c r="D14" s="148"/>
      <c r="E14" s="148"/>
      <c r="F14" s="148"/>
      <c r="G14" s="148"/>
      <c r="H14" s="154">
        <v>0</v>
      </c>
      <c r="I14" s="154"/>
      <c r="J14" s="154"/>
      <c r="K14" s="155"/>
    </row>
    <row r="15" spans="1:13" ht="12.75" hidden="1" customHeight="1" x14ac:dyDescent="0.25">
      <c r="A15" s="13" t="s">
        <v>26</v>
      </c>
      <c r="B15" s="148" t="s">
        <v>71</v>
      </c>
      <c r="C15" s="148"/>
      <c r="D15" s="148"/>
      <c r="E15" s="148"/>
      <c r="F15" s="148"/>
      <c r="G15" s="148"/>
      <c r="H15" s="156">
        <f>H14*0.16</f>
        <v>0</v>
      </c>
      <c r="I15" s="156"/>
      <c r="J15" s="156"/>
      <c r="K15" s="157"/>
    </row>
    <row r="16" spans="1:13" ht="12.75" hidden="1" customHeight="1" x14ac:dyDescent="0.25">
      <c r="A16" s="13" t="s">
        <v>74</v>
      </c>
      <c r="B16" s="173" t="s">
        <v>22</v>
      </c>
      <c r="C16" s="173"/>
      <c r="D16" s="173"/>
      <c r="E16" s="173"/>
      <c r="F16" s="173"/>
      <c r="G16" s="173"/>
      <c r="H16" s="156">
        <f>SUM(H12,H14)</f>
        <v>0</v>
      </c>
      <c r="I16" s="156"/>
      <c r="J16" s="156"/>
      <c r="K16" s="157"/>
    </row>
    <row r="17" spans="1:12" hidden="1" x14ac:dyDescent="0.25">
      <c r="A17" s="13" t="s">
        <v>75</v>
      </c>
      <c r="B17" s="173" t="s">
        <v>73</v>
      </c>
      <c r="C17" s="173"/>
      <c r="D17" s="173"/>
      <c r="E17" s="173"/>
      <c r="F17" s="173"/>
      <c r="G17" s="173"/>
      <c r="H17" s="154">
        <f>SUM(H13,H15)</f>
        <v>0</v>
      </c>
      <c r="I17" s="154"/>
      <c r="J17" s="154"/>
      <c r="K17" s="155"/>
    </row>
    <row r="18" spans="1:12" ht="12.75" hidden="1" customHeight="1" x14ac:dyDescent="0.25">
      <c r="A18" s="15" t="s">
        <v>76</v>
      </c>
      <c r="B18" s="169" t="s">
        <v>72</v>
      </c>
      <c r="C18" s="169"/>
      <c r="D18" s="169"/>
      <c r="E18" s="169"/>
      <c r="F18" s="169"/>
      <c r="G18" s="169"/>
      <c r="H18" s="152">
        <f>SUM(H16,H17)</f>
        <v>0</v>
      </c>
      <c r="I18" s="152"/>
      <c r="J18" s="152"/>
      <c r="K18" s="153"/>
    </row>
    <row r="19" spans="1:12" x14ac:dyDescent="0.25">
      <c r="A19" s="136" t="s">
        <v>12</v>
      </c>
      <c r="B19" s="137"/>
      <c r="C19" s="137"/>
      <c r="D19" s="137"/>
      <c r="E19" s="137"/>
      <c r="F19" s="137"/>
      <c r="G19" s="137"/>
      <c r="H19" s="137"/>
      <c r="I19" s="137"/>
      <c r="J19" s="137"/>
      <c r="K19" s="138"/>
    </row>
    <row r="20" spans="1:12" x14ac:dyDescent="0.25">
      <c r="A20" s="120"/>
      <c r="B20" s="121"/>
      <c r="C20" s="121"/>
      <c r="D20" s="121"/>
      <c r="E20" s="121"/>
      <c r="F20" s="121"/>
      <c r="G20" s="121"/>
      <c r="H20" s="121"/>
      <c r="I20" s="121"/>
      <c r="J20" s="121"/>
      <c r="K20" s="122"/>
    </row>
    <row r="21" spans="1:12" x14ac:dyDescent="0.25">
      <c r="A21" s="170"/>
      <c r="B21" s="171"/>
      <c r="C21" s="171"/>
      <c r="D21" s="172"/>
      <c r="E21" s="170"/>
      <c r="F21" s="171"/>
      <c r="G21" s="171"/>
      <c r="H21" s="171"/>
      <c r="I21" s="172"/>
      <c r="J21" s="167"/>
      <c r="K21" s="168"/>
    </row>
    <row r="22" spans="1:12" x14ac:dyDescent="0.25">
      <c r="A22" s="149" t="s">
        <v>11</v>
      </c>
      <c r="B22" s="150"/>
      <c r="C22" s="150"/>
      <c r="D22" s="151"/>
      <c r="E22" s="183" t="s">
        <v>9</v>
      </c>
      <c r="F22" s="184"/>
      <c r="G22" s="184"/>
      <c r="H22" s="184"/>
      <c r="I22" s="185"/>
      <c r="J22" s="149" t="s">
        <v>5</v>
      </c>
      <c r="K22" s="151"/>
    </row>
    <row r="23" spans="1:12" x14ac:dyDescent="0.25">
      <c r="A23" s="186"/>
      <c r="B23" s="187"/>
      <c r="C23" s="187"/>
      <c r="D23" s="188"/>
      <c r="E23" s="145" t="s">
        <v>0</v>
      </c>
      <c r="F23" s="146"/>
      <c r="G23" s="146"/>
      <c r="H23" s="146"/>
      <c r="I23" s="147"/>
      <c r="J23" s="102"/>
      <c r="K23" s="99"/>
    </row>
    <row r="24" spans="1:12" ht="31.2" customHeight="1" x14ac:dyDescent="0.25">
      <c r="A24" s="16">
        <v>1</v>
      </c>
      <c r="B24" s="58" t="s">
        <v>101</v>
      </c>
      <c r="C24" s="59"/>
      <c r="D24" s="60"/>
      <c r="E24" s="180" t="s">
        <v>122</v>
      </c>
      <c r="F24" s="181"/>
      <c r="G24" s="181"/>
      <c r="H24" s="181"/>
      <c r="I24" s="182"/>
      <c r="J24" s="61">
        <v>2515.1999999999998</v>
      </c>
      <c r="K24" s="62"/>
    </row>
    <row r="25" spans="1:12" ht="31.2" customHeight="1" x14ac:dyDescent="0.25">
      <c r="A25" s="16">
        <v>2</v>
      </c>
      <c r="B25" s="58" t="s">
        <v>102</v>
      </c>
      <c r="C25" s="59"/>
      <c r="D25" s="60"/>
      <c r="E25" s="180" t="s">
        <v>86</v>
      </c>
      <c r="F25" s="181"/>
      <c r="G25" s="181"/>
      <c r="H25" s="181"/>
      <c r="I25" s="182"/>
      <c r="J25" s="61">
        <v>2200.9831249999997</v>
      </c>
      <c r="K25" s="62"/>
    </row>
    <row r="26" spans="1:12" ht="31.2" customHeight="1" x14ac:dyDescent="0.25">
      <c r="A26" s="17">
        <v>3</v>
      </c>
      <c r="B26" s="68" t="s">
        <v>103</v>
      </c>
      <c r="C26" s="69"/>
      <c r="D26" s="70"/>
      <c r="E26" s="87" t="str">
        <f>Framing!B11</f>
        <v>Drywall Patch and Repair Level 4 Ceiling after overhead electrical work</v>
      </c>
      <c r="F26" s="88"/>
      <c r="G26" s="88"/>
      <c r="H26" s="88"/>
      <c r="I26" s="89"/>
      <c r="J26" s="63">
        <f>Framing!I20</f>
        <v>0</v>
      </c>
      <c r="K26" s="64"/>
      <c r="L26" s="18"/>
    </row>
    <row r="27" spans="1:12" ht="60" customHeight="1" x14ac:dyDescent="0.25">
      <c r="A27" s="16">
        <v>4</v>
      </c>
      <c r="B27" s="58" t="s">
        <v>13</v>
      </c>
      <c r="C27" s="59"/>
      <c r="D27" s="60"/>
      <c r="E27" s="65" t="s">
        <v>90</v>
      </c>
      <c r="F27" s="66"/>
      <c r="G27" s="66"/>
      <c r="H27" s="66"/>
      <c r="I27" s="67"/>
      <c r="J27" s="74">
        <v>20654.947637500001</v>
      </c>
      <c r="K27" s="75"/>
      <c r="L27" s="19"/>
    </row>
    <row r="28" spans="1:12" ht="64.5" customHeight="1" x14ac:dyDescent="0.25">
      <c r="A28" s="17">
        <v>5</v>
      </c>
      <c r="B28" s="68" t="s">
        <v>104</v>
      </c>
      <c r="C28" s="69"/>
      <c r="D28" s="70"/>
      <c r="E28" s="71" t="str">
        <f>Millwork!B11</f>
        <v>North Side - Remove/Modify/Re-Install Exisiting Wood Slat Wall Paneling
South Side - Remove/Re-Install Exisiting Wood Slat Wall Paneling</v>
      </c>
      <c r="F28" s="72"/>
      <c r="G28" s="72"/>
      <c r="H28" s="72"/>
      <c r="I28" s="73"/>
      <c r="J28" s="63">
        <f>Millwork!I20</f>
        <v>0</v>
      </c>
      <c r="K28" s="64"/>
      <c r="L28" s="18"/>
    </row>
    <row r="29" spans="1:12" ht="31.5" customHeight="1" x14ac:dyDescent="0.25">
      <c r="A29" s="93">
        <v>6</v>
      </c>
      <c r="B29" s="68" t="s">
        <v>105</v>
      </c>
      <c r="C29" s="69"/>
      <c r="D29" s="70"/>
      <c r="E29" s="71" t="s">
        <v>88</v>
      </c>
      <c r="F29" s="76"/>
      <c r="G29" s="76"/>
      <c r="H29" s="76"/>
      <c r="I29" s="77"/>
      <c r="J29" s="63">
        <f>'Elec w. TelCom'!I20</f>
        <v>0</v>
      </c>
      <c r="K29" s="64"/>
      <c r="L29" s="18"/>
    </row>
    <row r="30" spans="1:12" ht="31.5" customHeight="1" x14ac:dyDescent="0.25">
      <c r="A30" s="94"/>
      <c r="B30" s="68" t="s">
        <v>108</v>
      </c>
      <c r="C30" s="69"/>
      <c r="D30" s="70"/>
      <c r="E30" s="78"/>
      <c r="F30" s="79"/>
      <c r="G30" s="79"/>
      <c r="H30" s="79"/>
      <c r="I30" s="80"/>
      <c r="J30" s="63">
        <f>'AV Only'!I20</f>
        <v>0</v>
      </c>
      <c r="K30" s="64"/>
      <c r="L30" s="18"/>
    </row>
    <row r="31" spans="1:12" ht="31.5" customHeight="1" x14ac:dyDescent="0.25">
      <c r="A31" s="95"/>
      <c r="B31" s="68" t="s">
        <v>109</v>
      </c>
      <c r="C31" s="69"/>
      <c r="D31" s="70"/>
      <c r="E31" s="81"/>
      <c r="F31" s="82"/>
      <c r="G31" s="82"/>
      <c r="H31" s="82"/>
      <c r="I31" s="83"/>
      <c r="J31" s="63">
        <f>'FA Only'!I20</f>
        <v>0</v>
      </c>
      <c r="K31" s="64"/>
      <c r="L31" s="18"/>
    </row>
    <row r="32" spans="1:12" ht="31.5" customHeight="1" x14ac:dyDescent="0.25">
      <c r="A32" s="96">
        <v>7</v>
      </c>
      <c r="B32" s="58" t="s">
        <v>107</v>
      </c>
      <c r="C32" s="59"/>
      <c r="D32" s="60"/>
      <c r="E32" s="65" t="s">
        <v>121</v>
      </c>
      <c r="F32" s="115"/>
      <c r="G32" s="115"/>
      <c r="H32" s="115"/>
      <c r="I32" s="116"/>
      <c r="J32" s="61">
        <v>15339.409075</v>
      </c>
      <c r="K32" s="62"/>
    </row>
    <row r="33" spans="1:12" ht="31.5" customHeight="1" x14ac:dyDescent="0.25">
      <c r="A33" s="97"/>
      <c r="B33" s="58" t="s">
        <v>106</v>
      </c>
      <c r="C33" s="59"/>
      <c r="D33" s="60"/>
      <c r="E33" s="117"/>
      <c r="F33" s="118"/>
      <c r="G33" s="118"/>
      <c r="H33" s="118"/>
      <c r="I33" s="119"/>
      <c r="J33" s="61">
        <v>3931.2</v>
      </c>
      <c r="K33" s="62"/>
    </row>
    <row r="34" spans="1:12" ht="64.5" customHeight="1" x14ac:dyDescent="0.25">
      <c r="A34" s="17">
        <v>8</v>
      </c>
      <c r="B34" s="68" t="s">
        <v>114</v>
      </c>
      <c r="C34" s="69"/>
      <c r="D34" s="70"/>
      <c r="E34" s="87" t="str">
        <f>Glazing!B11</f>
        <v>Provide and Install turnstiles and glass guardrail per PCO 148
Turnstile Protection
Handling, Transporiting and Delivery of Turnstile</v>
      </c>
      <c r="F34" s="88"/>
      <c r="G34" s="88"/>
      <c r="H34" s="88"/>
      <c r="I34" s="89"/>
      <c r="J34" s="63">
        <f>Glazing!I20</f>
        <v>0</v>
      </c>
      <c r="K34" s="64"/>
    </row>
    <row r="35" spans="1:12" x14ac:dyDescent="0.25">
      <c r="A35" s="84"/>
      <c r="B35" s="85"/>
      <c r="C35" s="85"/>
      <c r="D35" s="85"/>
      <c r="E35" s="85"/>
      <c r="F35" s="85"/>
      <c r="G35" s="85"/>
      <c r="H35" s="85"/>
      <c r="I35" s="85"/>
      <c r="J35" s="86"/>
      <c r="K35" s="20" t="s">
        <v>0</v>
      </c>
    </row>
    <row r="36" spans="1:12" ht="12.75" customHeight="1" x14ac:dyDescent="0.25">
      <c r="A36" s="90" t="s">
        <v>59</v>
      </c>
      <c r="B36" s="91"/>
      <c r="C36" s="91"/>
      <c r="D36" s="91"/>
      <c r="E36" s="91"/>
      <c r="F36" s="91"/>
      <c r="G36" s="91"/>
      <c r="H36" s="91"/>
      <c r="I36" s="91"/>
      <c r="J36" s="92"/>
      <c r="K36" s="21">
        <f>SUM(J24:K34)</f>
        <v>44641.739837499998</v>
      </c>
      <c r="L36" s="22"/>
    </row>
    <row r="37" spans="1:12" x14ac:dyDescent="0.25">
      <c r="A37" s="84"/>
      <c r="B37" s="85"/>
      <c r="C37" s="85"/>
      <c r="D37" s="85"/>
      <c r="E37" s="85"/>
      <c r="F37" s="85"/>
      <c r="G37" s="85"/>
      <c r="H37" s="85"/>
      <c r="I37" s="85"/>
      <c r="J37" s="86"/>
      <c r="K37" s="23" t="s">
        <v>0</v>
      </c>
    </row>
    <row r="38" spans="1:12" ht="12.75" customHeight="1" x14ac:dyDescent="0.25">
      <c r="A38" s="90" t="s">
        <v>60</v>
      </c>
      <c r="B38" s="91"/>
      <c r="C38" s="91"/>
      <c r="D38" s="91"/>
      <c r="E38" s="91"/>
      <c r="F38" s="91"/>
      <c r="G38" s="91"/>
      <c r="H38" s="91"/>
      <c r="I38" s="91"/>
      <c r="J38" s="92"/>
      <c r="K38" s="24">
        <f>SUM(J24:K34)+H18</f>
        <v>44641.739837499998</v>
      </c>
    </row>
    <row r="39" spans="1:12" x14ac:dyDescent="0.25">
      <c r="A39" s="84"/>
      <c r="B39" s="85"/>
      <c r="C39" s="85"/>
      <c r="D39" s="85"/>
      <c r="E39" s="85"/>
      <c r="F39" s="85"/>
      <c r="G39" s="85"/>
      <c r="H39" s="85"/>
      <c r="I39" s="85"/>
      <c r="J39" s="86"/>
      <c r="K39" s="20" t="s">
        <v>0</v>
      </c>
    </row>
    <row r="40" spans="1:12" ht="12.75" customHeight="1" x14ac:dyDescent="0.25">
      <c r="A40" s="90" t="s">
        <v>79</v>
      </c>
      <c r="B40" s="91"/>
      <c r="C40" s="91"/>
      <c r="D40" s="91"/>
      <c r="E40" s="91"/>
      <c r="F40" s="91"/>
      <c r="G40" s="91"/>
      <c r="H40" s="91"/>
      <c r="I40" s="91"/>
      <c r="J40" s="92"/>
      <c r="K40" s="21">
        <v>0</v>
      </c>
    </row>
    <row r="41" spans="1:12" x14ac:dyDescent="0.25">
      <c r="A41" s="84"/>
      <c r="B41" s="85"/>
      <c r="C41" s="85"/>
      <c r="D41" s="85"/>
      <c r="E41" s="85"/>
      <c r="F41" s="85"/>
      <c r="G41" s="85"/>
      <c r="H41" s="85"/>
      <c r="I41" s="85"/>
      <c r="J41" s="86"/>
      <c r="K41" s="20" t="s">
        <v>0</v>
      </c>
    </row>
    <row r="42" spans="1:12" ht="17.399999999999999" x14ac:dyDescent="0.25">
      <c r="A42" s="120" t="s">
        <v>27</v>
      </c>
      <c r="B42" s="121"/>
      <c r="C42" s="121"/>
      <c r="D42" s="121"/>
      <c r="E42" s="121"/>
      <c r="F42" s="121"/>
      <c r="G42" s="121"/>
      <c r="H42" s="121"/>
      <c r="I42" s="121"/>
      <c r="J42" s="122"/>
      <c r="K42" s="25">
        <f>K38+K40</f>
        <v>44641.739837499998</v>
      </c>
    </row>
    <row r="43" spans="1:12" ht="17.399999999999999" x14ac:dyDescent="0.25">
      <c r="A43" s="112" t="s">
        <v>80</v>
      </c>
      <c r="B43" s="113"/>
      <c r="C43" s="113"/>
      <c r="D43" s="113"/>
      <c r="E43" s="113"/>
      <c r="F43" s="113"/>
      <c r="G43" s="113"/>
      <c r="H43" s="113"/>
      <c r="I43" s="113"/>
      <c r="J43" s="114"/>
      <c r="K43" s="26">
        <v>0</v>
      </c>
    </row>
    <row r="44" spans="1:12" x14ac:dyDescent="0.25">
      <c r="A44" s="110"/>
      <c r="B44" s="108"/>
      <c r="C44" s="108"/>
      <c r="D44" s="108"/>
      <c r="E44" s="108"/>
      <c r="F44" s="108"/>
      <c r="G44" s="108"/>
      <c r="H44" s="108"/>
      <c r="I44" s="108"/>
      <c r="J44" s="108"/>
      <c r="K44" s="111"/>
    </row>
    <row r="45" spans="1:12" ht="18" customHeight="1" x14ac:dyDescent="0.25">
      <c r="C45" s="109" t="s">
        <v>14</v>
      </c>
      <c r="D45" s="109"/>
      <c r="E45" s="109"/>
      <c r="F45" s="109"/>
      <c r="G45" s="100"/>
      <c r="H45" s="100"/>
      <c r="I45" s="100"/>
      <c r="J45" s="100"/>
      <c r="K45" s="101"/>
    </row>
    <row r="46" spans="1:12" ht="12.75" customHeight="1" x14ac:dyDescent="0.25">
      <c r="A46" s="106" t="s">
        <v>6</v>
      </c>
      <c r="B46" s="107"/>
      <c r="C46" s="174" t="s">
        <v>119</v>
      </c>
      <c r="D46" s="175"/>
      <c r="E46" s="175"/>
      <c r="F46" s="176"/>
      <c r="G46" s="100"/>
      <c r="H46" s="100"/>
      <c r="I46" s="100"/>
      <c r="J46" s="100"/>
      <c r="K46" s="101"/>
    </row>
    <row r="47" spans="1:12" ht="15.75" customHeight="1" x14ac:dyDescent="0.25">
      <c r="A47" s="27"/>
      <c r="B47" s="28"/>
      <c r="C47" s="177"/>
      <c r="D47" s="178"/>
      <c r="E47" s="178"/>
      <c r="F47" s="179"/>
      <c r="G47" s="103">
        <f ca="1">I8</f>
        <v>44957</v>
      </c>
      <c r="H47" s="104"/>
      <c r="I47" s="104"/>
      <c r="J47" s="104"/>
      <c r="K47" s="105"/>
    </row>
    <row r="48" spans="1:12" x14ac:dyDescent="0.25">
      <c r="A48" s="102"/>
      <c r="B48" s="98"/>
      <c r="C48" s="98"/>
      <c r="D48" s="98"/>
      <c r="E48" s="98"/>
      <c r="F48" s="98"/>
      <c r="G48" s="98" t="s">
        <v>7</v>
      </c>
      <c r="H48" s="98"/>
      <c r="I48" s="98"/>
      <c r="J48" s="98"/>
      <c r="K48" s="99"/>
    </row>
    <row r="49" spans="1:11" x14ac:dyDescent="0.25">
      <c r="A49" s="29"/>
      <c r="B49" s="30"/>
      <c r="C49" s="30"/>
      <c r="D49" s="30"/>
      <c r="E49" s="31"/>
      <c r="F49" s="31"/>
      <c r="G49" s="31"/>
      <c r="H49" s="31"/>
      <c r="I49" s="31"/>
      <c r="J49" s="30"/>
      <c r="K49" s="30"/>
    </row>
    <row r="50" spans="1:11" x14ac:dyDescent="0.25">
      <c r="A50" s="30"/>
      <c r="B50" s="30"/>
      <c r="C50" s="30"/>
      <c r="D50" s="30"/>
      <c r="E50" s="31"/>
      <c r="F50" s="31"/>
      <c r="G50" s="31"/>
      <c r="H50" s="31"/>
      <c r="I50" s="31"/>
      <c r="J50" s="30"/>
      <c r="K50" s="30"/>
    </row>
  </sheetData>
  <sheetProtection algorithmName="SHA-512" hashValue="yta2rEvQJSQLrIGn/yaKipGealjkUXHB4yzwIk9tpDu5WEGbpFCeKwen6oY4WDczC4lrV4PxrQGGdScp1XxhTw==" saltValue="FFeB2ob4WoWxnYVpLuTWJA==" spinCount="100000" sheet="1" objects="1" scenarios="1"/>
  <mergeCells count="92">
    <mergeCell ref="C46:F47"/>
    <mergeCell ref="E26:I26"/>
    <mergeCell ref="J26:K26"/>
    <mergeCell ref="J23:K23"/>
    <mergeCell ref="H15:K15"/>
    <mergeCell ref="A19:K20"/>
    <mergeCell ref="J24:K24"/>
    <mergeCell ref="B26:D26"/>
    <mergeCell ref="E25:I25"/>
    <mergeCell ref="J25:K25"/>
    <mergeCell ref="B25:D25"/>
    <mergeCell ref="B24:D24"/>
    <mergeCell ref="E24:I24"/>
    <mergeCell ref="E22:I22"/>
    <mergeCell ref="H17:K17"/>
    <mergeCell ref="A23:D23"/>
    <mergeCell ref="H12:K12"/>
    <mergeCell ref="I6:K6"/>
    <mergeCell ref="F5:H5"/>
    <mergeCell ref="A6:C8"/>
    <mergeCell ref="J21:K21"/>
    <mergeCell ref="H13:K13"/>
    <mergeCell ref="B12:G12"/>
    <mergeCell ref="B15:G15"/>
    <mergeCell ref="B14:G14"/>
    <mergeCell ref="B18:G18"/>
    <mergeCell ref="A21:D21"/>
    <mergeCell ref="B17:G17"/>
    <mergeCell ref="B16:G16"/>
    <mergeCell ref="E21:I21"/>
    <mergeCell ref="I5:K5"/>
    <mergeCell ref="I7:K7"/>
    <mergeCell ref="E23:I23"/>
    <mergeCell ref="B13:G13"/>
    <mergeCell ref="A22:D22"/>
    <mergeCell ref="H18:K18"/>
    <mergeCell ref="H14:K14"/>
    <mergeCell ref="H16:K16"/>
    <mergeCell ref="J22:K22"/>
    <mergeCell ref="A11:K11"/>
    <mergeCell ref="I8:K8"/>
    <mergeCell ref="D5:E5"/>
    <mergeCell ref="D6:E6"/>
    <mergeCell ref="F6:H6"/>
    <mergeCell ref="D7:E8"/>
    <mergeCell ref="A9:K9"/>
    <mergeCell ref="A10:K10"/>
    <mergeCell ref="F7:H7"/>
    <mergeCell ref="A5:C5"/>
    <mergeCell ref="F8:H8"/>
    <mergeCell ref="A29:A31"/>
    <mergeCell ref="A32:A33"/>
    <mergeCell ref="G48:K48"/>
    <mergeCell ref="C48:F48"/>
    <mergeCell ref="G46:K46"/>
    <mergeCell ref="A48:B48"/>
    <mergeCell ref="G47:K47"/>
    <mergeCell ref="A46:B46"/>
    <mergeCell ref="C44:F44"/>
    <mergeCell ref="C45:F45"/>
    <mergeCell ref="A44:B44"/>
    <mergeCell ref="G44:K45"/>
    <mergeCell ref="A43:J43"/>
    <mergeCell ref="B29:D29"/>
    <mergeCell ref="E32:I33"/>
    <mergeCell ref="A42:J42"/>
    <mergeCell ref="A41:J41"/>
    <mergeCell ref="B34:D34"/>
    <mergeCell ref="E34:I34"/>
    <mergeCell ref="J34:K34"/>
    <mergeCell ref="A35:J35"/>
    <mergeCell ref="A39:J39"/>
    <mergeCell ref="A36:J36"/>
    <mergeCell ref="A38:J38"/>
    <mergeCell ref="A37:J37"/>
    <mergeCell ref="A40:J40"/>
    <mergeCell ref="B33:D33"/>
    <mergeCell ref="J33:K33"/>
    <mergeCell ref="J28:K28"/>
    <mergeCell ref="B32:D32"/>
    <mergeCell ref="E27:I27"/>
    <mergeCell ref="J32:K32"/>
    <mergeCell ref="B30:D30"/>
    <mergeCell ref="J30:K30"/>
    <mergeCell ref="B31:D31"/>
    <mergeCell ref="J31:K31"/>
    <mergeCell ref="B28:D28"/>
    <mergeCell ref="E28:I28"/>
    <mergeCell ref="B27:D27"/>
    <mergeCell ref="J27:K27"/>
    <mergeCell ref="J29:K29"/>
    <mergeCell ref="E29:I31"/>
  </mergeCells>
  <phoneticPr fontId="0" type="noConversion"/>
  <pageMargins left="0.75" right="0.25" top="0.25" bottom="0.25" header="0.25" footer="0.5"/>
  <pageSetup scale="82"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ADF02-5BAE-423E-8318-8F522FB1C7E4}">
  <sheetPr codeName="Sheet18">
    <pageSetUpPr fitToPage="1"/>
  </sheetPr>
  <dimension ref="B1:M52"/>
  <sheetViews>
    <sheetView zoomScaleNormal="100" workbookViewId="0">
      <selection activeCell="J26" sqref="J26"/>
    </sheetView>
  </sheetViews>
  <sheetFormatPr defaultColWidth="8.90625" defaultRowHeight="15" x14ac:dyDescent="0.25"/>
  <cols>
    <col min="1" max="1" width="8.90625" style="32"/>
    <col min="2" max="2" width="6.36328125" style="32" customWidth="1"/>
    <col min="3" max="3" width="10.453125" style="32" customWidth="1"/>
    <col min="4" max="4" width="8.90625" style="32" customWidth="1"/>
    <col min="5" max="5" width="6.6328125" style="32" bestFit="1" customWidth="1"/>
    <col min="6" max="6" width="8.90625" style="32"/>
    <col min="7" max="7" width="9.54296875" style="32" bestFit="1" customWidth="1"/>
    <col min="8" max="8" width="7.81640625" style="32" bestFit="1" customWidth="1"/>
    <col min="9" max="9" width="11.453125" style="32" customWidth="1"/>
    <col min="10" max="10" width="21.54296875" style="32" customWidth="1"/>
    <col min="11" max="11" width="18" style="32" customWidth="1"/>
    <col min="12" max="16384" width="8.90625" style="32"/>
  </cols>
  <sheetData>
    <row r="1" spans="2:12" ht="18.75" customHeight="1" x14ac:dyDescent="0.25"/>
    <row r="2" spans="2:12" x14ac:dyDescent="0.25">
      <c r="B2" s="191"/>
      <c r="C2" s="191"/>
      <c r="D2" s="191"/>
      <c r="E2" s="191"/>
      <c r="F2" s="191"/>
      <c r="G2" s="191"/>
      <c r="H2" s="191"/>
      <c r="I2" s="191"/>
      <c r="J2" s="191"/>
    </row>
    <row r="3" spans="2:12" ht="41.25" customHeight="1" thickBot="1" x14ac:dyDescent="0.3">
      <c r="B3" s="192"/>
      <c r="C3" s="192"/>
      <c r="D3" s="192"/>
      <c r="E3" s="192"/>
      <c r="F3" s="192"/>
      <c r="G3" s="192"/>
      <c r="H3" s="192"/>
      <c r="I3" s="192"/>
      <c r="J3" s="192"/>
    </row>
    <row r="4" spans="2:12" ht="16.5" customHeight="1" thickTop="1" thickBot="1" x14ac:dyDescent="0.3">
      <c r="B4" s="247" t="s">
        <v>118</v>
      </c>
      <c r="C4" s="248"/>
      <c r="D4" s="248"/>
      <c r="E4" s="248"/>
      <c r="F4" s="248"/>
      <c r="G4" s="248"/>
      <c r="H4" s="248"/>
      <c r="I4" s="248"/>
      <c r="J4" s="249"/>
    </row>
    <row r="5" spans="2:12" ht="15.6" thickTop="1" x14ac:dyDescent="0.25">
      <c r="B5" s="193" t="s">
        <v>28</v>
      </c>
      <c r="C5" s="194"/>
      <c r="D5" s="194"/>
      <c r="E5" s="194"/>
      <c r="F5" s="194"/>
      <c r="G5" s="194"/>
      <c r="H5" s="194"/>
      <c r="I5" s="194"/>
      <c r="J5" s="195"/>
    </row>
    <row r="6" spans="2:12" x14ac:dyDescent="0.25">
      <c r="B6" s="196" t="s">
        <v>29</v>
      </c>
      <c r="C6" s="197"/>
      <c r="D6" s="197"/>
      <c r="E6" s="197"/>
      <c r="F6" s="197"/>
      <c r="G6" s="197"/>
      <c r="H6" s="197"/>
      <c r="I6" s="197"/>
      <c r="J6" s="198"/>
    </row>
    <row r="7" spans="2:12" ht="15.6" thickBot="1" x14ac:dyDescent="0.3">
      <c r="B7" s="199" t="s">
        <v>61</v>
      </c>
      <c r="C7" s="200"/>
      <c r="D7" s="200"/>
      <c r="E7" s="200"/>
      <c r="F7" s="200"/>
      <c r="G7" s="200"/>
      <c r="H7" s="200"/>
      <c r="I7" s="200"/>
      <c r="J7" s="201"/>
    </row>
    <row r="8" spans="2:12" ht="16.2" thickTop="1" thickBot="1" x14ac:dyDescent="0.3">
      <c r="B8" s="202" t="s">
        <v>54</v>
      </c>
      <c r="C8" s="203"/>
      <c r="D8" s="33" t="s">
        <v>97</v>
      </c>
      <c r="E8" s="34" t="s">
        <v>30</v>
      </c>
      <c r="F8" s="204">
        <f ca="1">TODAY()</f>
        <v>44957</v>
      </c>
      <c r="G8" s="205"/>
      <c r="H8" s="206" t="s">
        <v>58</v>
      </c>
      <c r="I8" s="207"/>
      <c r="J8" s="208"/>
    </row>
    <row r="9" spans="2:12" ht="16.2" thickBot="1" x14ac:dyDescent="0.35">
      <c r="B9" s="35" t="s">
        <v>62</v>
      </c>
      <c r="C9" s="36"/>
      <c r="D9" s="209" t="s">
        <v>110</v>
      </c>
      <c r="E9" s="209"/>
      <c r="F9" s="209"/>
      <c r="G9" s="209"/>
      <c r="H9" s="209"/>
      <c r="I9" s="209"/>
      <c r="J9" s="210"/>
    </row>
    <row r="10" spans="2:12" x14ac:dyDescent="0.25">
      <c r="B10" s="211" t="s">
        <v>31</v>
      </c>
      <c r="C10" s="212"/>
      <c r="D10" s="212"/>
      <c r="E10" s="212"/>
      <c r="F10" s="212"/>
      <c r="G10" s="212"/>
      <c r="H10" s="212"/>
      <c r="I10" s="212"/>
      <c r="J10" s="213"/>
    </row>
    <row r="11" spans="2:12" ht="15.75" customHeight="1" x14ac:dyDescent="0.25">
      <c r="B11" s="214" t="s">
        <v>96</v>
      </c>
      <c r="C11" s="215"/>
      <c r="D11" s="215"/>
      <c r="E11" s="215"/>
      <c r="F11" s="215"/>
      <c r="G11" s="215"/>
      <c r="H11" s="215"/>
      <c r="I11" s="215"/>
      <c r="J11" s="216"/>
    </row>
    <row r="12" spans="2:12" ht="15.6" thickBot="1" x14ac:dyDescent="0.3">
      <c r="B12" s="217"/>
      <c r="C12" s="218"/>
      <c r="D12" s="218"/>
      <c r="E12" s="218"/>
      <c r="F12" s="218"/>
      <c r="G12" s="218"/>
      <c r="H12" s="218"/>
      <c r="I12" s="218"/>
      <c r="J12" s="219"/>
    </row>
    <row r="13" spans="2:12" ht="15.6" thickTop="1" x14ac:dyDescent="0.25">
      <c r="B13" s="37" t="s">
        <v>69</v>
      </c>
      <c r="C13" s="38"/>
      <c r="D13" s="38"/>
      <c r="E13" s="38"/>
      <c r="F13" s="38"/>
      <c r="G13" s="39"/>
      <c r="H13" s="39"/>
      <c r="I13" s="40"/>
      <c r="J13" s="41" t="s">
        <v>32</v>
      </c>
      <c r="L13" s="42"/>
    </row>
    <row r="14" spans="2:12" x14ac:dyDescent="0.25">
      <c r="B14" s="189" t="s">
        <v>33</v>
      </c>
      <c r="C14" s="190"/>
      <c r="D14" s="190"/>
      <c r="E14" s="190"/>
      <c r="F14" s="190"/>
      <c r="G14" s="43" t="s">
        <v>50</v>
      </c>
      <c r="H14" s="44">
        <f>SUM(J25,J40)</f>
        <v>0</v>
      </c>
      <c r="I14" s="45"/>
      <c r="J14" s="46"/>
    </row>
    <row r="15" spans="2:12" x14ac:dyDescent="0.25">
      <c r="B15" s="189" t="s">
        <v>83</v>
      </c>
      <c r="C15" s="190"/>
      <c r="D15" s="190"/>
      <c r="E15" s="190"/>
      <c r="F15" s="190"/>
      <c r="G15" s="43" t="s">
        <v>51</v>
      </c>
      <c r="H15" s="44">
        <f>SUM(J27,J42)</f>
        <v>0</v>
      </c>
      <c r="I15" s="47"/>
      <c r="J15" s="46"/>
    </row>
    <row r="16" spans="2:12" x14ac:dyDescent="0.25">
      <c r="B16" s="189" t="s">
        <v>84</v>
      </c>
      <c r="C16" s="190"/>
      <c r="D16" s="190"/>
      <c r="E16" s="190"/>
      <c r="F16" s="190"/>
      <c r="G16" s="43" t="s">
        <v>120</v>
      </c>
      <c r="H16" s="44">
        <f>SUM(J29:J30,J44:J45)</f>
        <v>0</v>
      </c>
      <c r="I16" s="47"/>
      <c r="J16" s="46"/>
    </row>
    <row r="17" spans="2:10" ht="22.5" customHeight="1" x14ac:dyDescent="0.25">
      <c r="B17" s="250" t="s">
        <v>63</v>
      </c>
      <c r="C17" s="251"/>
      <c r="D17" s="251"/>
      <c r="E17" s="251"/>
      <c r="F17" s="252"/>
      <c r="G17" s="48" t="s">
        <v>40</v>
      </c>
      <c r="H17" s="44">
        <f>SUM(J26,J28,J31,J41,J43,J46)</f>
        <v>0</v>
      </c>
      <c r="I17" s="47"/>
      <c r="J17" s="46"/>
    </row>
    <row r="18" spans="2:10" x14ac:dyDescent="0.25">
      <c r="B18" s="253" t="s">
        <v>41</v>
      </c>
      <c r="C18" s="254"/>
      <c r="D18" s="254"/>
      <c r="E18" s="254"/>
      <c r="F18" s="254"/>
      <c r="G18" s="43" t="s">
        <v>53</v>
      </c>
      <c r="H18" s="44">
        <f>SUM(J47,J32)</f>
        <v>0</v>
      </c>
      <c r="I18" s="47"/>
      <c r="J18" s="46"/>
    </row>
    <row r="19" spans="2:10" ht="20.399999999999999" x14ac:dyDescent="0.25">
      <c r="B19" s="255" t="s">
        <v>64</v>
      </c>
      <c r="C19" s="251"/>
      <c r="D19" s="251"/>
      <c r="E19" s="251"/>
      <c r="F19" s="252"/>
      <c r="G19" s="48" t="s">
        <v>52</v>
      </c>
      <c r="H19" s="44">
        <f>J33</f>
        <v>0</v>
      </c>
      <c r="I19" s="47"/>
      <c r="J19" s="46"/>
    </row>
    <row r="20" spans="2:10" x14ac:dyDescent="0.25">
      <c r="B20" s="189" t="s">
        <v>34</v>
      </c>
      <c r="C20" s="190"/>
      <c r="D20" s="190"/>
      <c r="E20" s="190"/>
      <c r="F20" s="190"/>
      <c r="G20" s="47"/>
      <c r="H20" s="47"/>
      <c r="I20" s="44">
        <f>SUM(H14:H19)</f>
        <v>0</v>
      </c>
      <c r="J20" s="49"/>
    </row>
    <row r="21" spans="2:10" ht="20.399999999999999" x14ac:dyDescent="0.25">
      <c r="B21" s="189" t="s">
        <v>55</v>
      </c>
      <c r="C21" s="190"/>
      <c r="D21" s="190"/>
      <c r="E21" s="190"/>
      <c r="F21" s="190"/>
      <c r="G21" s="48" t="s">
        <v>56</v>
      </c>
      <c r="H21" s="44">
        <v>0</v>
      </c>
      <c r="I21" s="47"/>
      <c r="J21" s="50"/>
    </row>
    <row r="22" spans="2:10" ht="15.6" thickBot="1" x14ac:dyDescent="0.3">
      <c r="B22" s="189" t="s">
        <v>85</v>
      </c>
      <c r="C22" s="190"/>
      <c r="D22" s="190"/>
      <c r="E22" s="190"/>
      <c r="F22" s="190"/>
      <c r="G22" s="48" t="s">
        <v>57</v>
      </c>
      <c r="H22" s="47"/>
      <c r="I22" s="44">
        <f>SUM(H21,I20)</f>
        <v>0</v>
      </c>
      <c r="J22" s="50"/>
    </row>
    <row r="23" spans="2:10" ht="18.600000000000001" thickTop="1" x14ac:dyDescent="0.35">
      <c r="B23" s="235" t="s">
        <v>65</v>
      </c>
      <c r="C23" s="236"/>
      <c r="D23" s="236"/>
      <c r="E23" s="236"/>
      <c r="F23" s="236"/>
      <c r="G23" s="236"/>
      <c r="H23" s="236"/>
      <c r="I23" s="236"/>
      <c r="J23" s="237"/>
    </row>
    <row r="24" spans="2:10" ht="16.2" thickBot="1" x14ac:dyDescent="0.35">
      <c r="B24" s="238" t="s">
        <v>35</v>
      </c>
      <c r="C24" s="239"/>
      <c r="D24" s="239"/>
      <c r="E24" s="239"/>
      <c r="F24" s="239"/>
      <c r="G24" s="239"/>
      <c r="H24" s="239"/>
      <c r="I24" s="240"/>
      <c r="J24" s="51" t="s">
        <v>36</v>
      </c>
    </row>
    <row r="25" spans="2:10" ht="15.6" x14ac:dyDescent="0.3">
      <c r="B25" s="220" t="s">
        <v>42</v>
      </c>
      <c r="C25" s="221"/>
      <c r="D25" s="221"/>
      <c r="E25" s="221"/>
      <c r="F25" s="221"/>
      <c r="G25" s="221"/>
      <c r="H25" s="221"/>
      <c r="I25" s="222"/>
      <c r="J25" s="6">
        <v>0</v>
      </c>
    </row>
    <row r="26" spans="2:10" x14ac:dyDescent="0.25">
      <c r="B26" s="223" t="s">
        <v>16</v>
      </c>
      <c r="C26" s="224"/>
      <c r="D26" s="224"/>
      <c r="E26" s="224"/>
      <c r="F26" s="224"/>
      <c r="G26" s="224"/>
      <c r="H26" s="224"/>
      <c r="I26" s="225"/>
      <c r="J26" s="3">
        <f>J25*0.2</f>
        <v>0</v>
      </c>
    </row>
    <row r="27" spans="2:10" ht="15.6" x14ac:dyDescent="0.3">
      <c r="B27" s="226" t="s">
        <v>43</v>
      </c>
      <c r="C27" s="227"/>
      <c r="D27" s="227"/>
      <c r="E27" s="227"/>
      <c r="F27" s="227"/>
      <c r="G27" s="227"/>
      <c r="H27" s="227"/>
      <c r="I27" s="228"/>
      <c r="J27" s="6">
        <v>0</v>
      </c>
    </row>
    <row r="28" spans="2:10" x14ac:dyDescent="0.25">
      <c r="B28" s="223" t="s">
        <v>39</v>
      </c>
      <c r="C28" s="224"/>
      <c r="D28" s="224"/>
      <c r="E28" s="224"/>
      <c r="F28" s="224"/>
      <c r="G28" s="224"/>
      <c r="H28" s="224"/>
      <c r="I28" s="225"/>
      <c r="J28" s="3">
        <f>J27*0.15</f>
        <v>0</v>
      </c>
    </row>
    <row r="29" spans="2:10" ht="15.6" x14ac:dyDescent="0.3">
      <c r="B29" s="226" t="s">
        <v>44</v>
      </c>
      <c r="C29" s="227"/>
      <c r="D29" s="227"/>
      <c r="E29" s="227"/>
      <c r="F29" s="227"/>
      <c r="G29" s="227"/>
      <c r="H29" s="227"/>
      <c r="I29" s="228"/>
      <c r="J29" s="6">
        <v>0</v>
      </c>
    </row>
    <row r="30" spans="2:10" x14ac:dyDescent="0.25">
      <c r="B30" s="52">
        <v>0.09</v>
      </c>
      <c r="C30" s="230" t="s">
        <v>78</v>
      </c>
      <c r="D30" s="230"/>
      <c r="E30" s="230"/>
      <c r="F30" s="230"/>
      <c r="G30" s="230"/>
      <c r="H30" s="230"/>
      <c r="I30" s="231"/>
      <c r="J30" s="2">
        <f>J29*B30</f>
        <v>0</v>
      </c>
    </row>
    <row r="31" spans="2:10" x14ac:dyDescent="0.25">
      <c r="B31" s="223" t="s">
        <v>38</v>
      </c>
      <c r="C31" s="224"/>
      <c r="D31" s="224"/>
      <c r="E31" s="224"/>
      <c r="F31" s="224"/>
      <c r="G31" s="224"/>
      <c r="H31" s="224"/>
      <c r="I31" s="225"/>
      <c r="J31" s="1">
        <f>SUM(J29:J30)*0.15</f>
        <v>0</v>
      </c>
    </row>
    <row r="32" spans="2:10" ht="15.6" x14ac:dyDescent="0.3">
      <c r="B32" s="226" t="s">
        <v>45</v>
      </c>
      <c r="C32" s="227"/>
      <c r="D32" s="227"/>
      <c r="E32" s="227"/>
      <c r="F32" s="227"/>
      <c r="G32" s="227"/>
      <c r="H32" s="227"/>
      <c r="I32" s="228"/>
      <c r="J32" s="6">
        <v>0</v>
      </c>
    </row>
    <row r="33" spans="2:13" x14ac:dyDescent="0.25">
      <c r="B33" s="229" t="s">
        <v>19</v>
      </c>
      <c r="C33" s="230"/>
      <c r="D33" s="230"/>
      <c r="E33" s="230"/>
      <c r="F33" s="230"/>
      <c r="G33" s="230"/>
      <c r="H33" s="230"/>
      <c r="I33" s="231"/>
      <c r="J33" s="3">
        <f>SUM(J42,J40,J44:J45)*0.06</f>
        <v>0</v>
      </c>
    </row>
    <row r="34" spans="2:13" ht="15.6" x14ac:dyDescent="0.3">
      <c r="B34" s="232" t="s">
        <v>17</v>
      </c>
      <c r="C34" s="233"/>
      <c r="D34" s="233"/>
      <c r="E34" s="233"/>
      <c r="F34" s="233"/>
      <c r="G34" s="233"/>
      <c r="H34" s="233"/>
      <c r="I34" s="234"/>
      <c r="J34" s="4">
        <f>SUM(J25,J27,J29,J30,J32)</f>
        <v>0</v>
      </c>
    </row>
    <row r="35" spans="2:13" ht="15.6" x14ac:dyDescent="0.3">
      <c r="B35" s="241" t="s">
        <v>18</v>
      </c>
      <c r="C35" s="242"/>
      <c r="D35" s="242"/>
      <c r="E35" s="242"/>
      <c r="F35" s="242"/>
      <c r="G35" s="242"/>
      <c r="H35" s="242"/>
      <c r="I35" s="243"/>
      <c r="J35" s="3">
        <f>SUM(J26,J28,J31,J33)</f>
        <v>0</v>
      </c>
    </row>
    <row r="36" spans="2:13" ht="16.2" thickBot="1" x14ac:dyDescent="0.35">
      <c r="B36" s="244" t="s">
        <v>66</v>
      </c>
      <c r="C36" s="245"/>
      <c r="D36" s="245"/>
      <c r="E36" s="245"/>
      <c r="F36" s="245"/>
      <c r="G36" s="245"/>
      <c r="H36" s="245"/>
      <c r="I36" s="246"/>
      <c r="J36" s="5">
        <f>SUM(J34+J35)</f>
        <v>0</v>
      </c>
    </row>
    <row r="37" spans="2:13" ht="16.2" thickTop="1" thickBot="1" x14ac:dyDescent="0.3"/>
    <row r="38" spans="2:13" ht="18.600000000000001" thickTop="1" x14ac:dyDescent="0.35">
      <c r="B38" s="235" t="s">
        <v>67</v>
      </c>
      <c r="C38" s="236"/>
      <c r="D38" s="236"/>
      <c r="E38" s="236"/>
      <c r="F38" s="236"/>
      <c r="G38" s="236"/>
      <c r="H38" s="236"/>
      <c r="I38" s="236"/>
      <c r="J38" s="237"/>
    </row>
    <row r="39" spans="2:13" ht="16.2" thickBot="1" x14ac:dyDescent="0.35">
      <c r="B39" s="238" t="s">
        <v>35</v>
      </c>
      <c r="C39" s="239"/>
      <c r="D39" s="239"/>
      <c r="E39" s="239"/>
      <c r="F39" s="239"/>
      <c r="G39" s="239"/>
      <c r="H39" s="239"/>
      <c r="I39" s="240"/>
      <c r="J39" s="51" t="s">
        <v>36</v>
      </c>
    </row>
    <row r="40" spans="2:13" ht="15.6" x14ac:dyDescent="0.3">
      <c r="B40" s="220" t="s">
        <v>46</v>
      </c>
      <c r="C40" s="221"/>
      <c r="D40" s="221"/>
      <c r="E40" s="221"/>
      <c r="F40" s="221"/>
      <c r="G40" s="221"/>
      <c r="H40" s="221"/>
      <c r="I40" s="222"/>
      <c r="J40" s="7">
        <v>0</v>
      </c>
    </row>
    <row r="41" spans="2:13" x14ac:dyDescent="0.25">
      <c r="B41" s="223" t="s">
        <v>16</v>
      </c>
      <c r="C41" s="224"/>
      <c r="D41" s="224"/>
      <c r="E41" s="224"/>
      <c r="F41" s="224"/>
      <c r="G41" s="224"/>
      <c r="H41" s="224"/>
      <c r="I41" s="225"/>
      <c r="J41" s="3">
        <f>J40*0.2</f>
        <v>0</v>
      </c>
    </row>
    <row r="42" spans="2:13" ht="15.6" x14ac:dyDescent="0.3">
      <c r="B42" s="226" t="s">
        <v>47</v>
      </c>
      <c r="C42" s="227"/>
      <c r="D42" s="227"/>
      <c r="E42" s="227"/>
      <c r="F42" s="227"/>
      <c r="G42" s="227"/>
      <c r="H42" s="227"/>
      <c r="I42" s="228"/>
      <c r="J42" s="6">
        <v>0</v>
      </c>
    </row>
    <row r="43" spans="2:13" x14ac:dyDescent="0.25">
      <c r="B43" s="223" t="s">
        <v>39</v>
      </c>
      <c r="C43" s="224"/>
      <c r="D43" s="224"/>
      <c r="E43" s="224"/>
      <c r="F43" s="224"/>
      <c r="G43" s="224"/>
      <c r="H43" s="224"/>
      <c r="I43" s="225"/>
      <c r="J43" s="3">
        <f>J42*0.15</f>
        <v>0</v>
      </c>
    </row>
    <row r="44" spans="2:13" ht="15.6" x14ac:dyDescent="0.3">
      <c r="B44" s="226" t="s">
        <v>48</v>
      </c>
      <c r="C44" s="227"/>
      <c r="D44" s="227"/>
      <c r="E44" s="227"/>
      <c r="F44" s="227"/>
      <c r="G44" s="227"/>
      <c r="H44" s="227"/>
      <c r="I44" s="228"/>
      <c r="J44" s="6">
        <v>0</v>
      </c>
      <c r="K44" s="53"/>
      <c r="M44" s="54"/>
    </row>
    <row r="45" spans="2:13" x14ac:dyDescent="0.25">
      <c r="B45" s="55">
        <v>0.09</v>
      </c>
      <c r="C45" s="230" t="s">
        <v>77</v>
      </c>
      <c r="D45" s="224"/>
      <c r="E45" s="224"/>
      <c r="F45" s="224"/>
      <c r="G45" s="224"/>
      <c r="H45" s="224"/>
      <c r="I45" s="225"/>
      <c r="J45" s="2">
        <f>J44*B45</f>
        <v>0</v>
      </c>
    </row>
    <row r="46" spans="2:13" x14ac:dyDescent="0.25">
      <c r="B46" s="223" t="s">
        <v>38</v>
      </c>
      <c r="C46" s="224"/>
      <c r="D46" s="224"/>
      <c r="E46" s="224"/>
      <c r="F46" s="224"/>
      <c r="G46" s="224"/>
      <c r="H46" s="224"/>
      <c r="I46" s="225"/>
      <c r="J46" s="1">
        <f>SUM(J44:J45)*0.15</f>
        <v>0</v>
      </c>
    </row>
    <row r="47" spans="2:13" ht="15.6" x14ac:dyDescent="0.3">
      <c r="B47" s="226" t="s">
        <v>49</v>
      </c>
      <c r="C47" s="227"/>
      <c r="D47" s="227"/>
      <c r="E47" s="227"/>
      <c r="F47" s="227"/>
      <c r="G47" s="227"/>
      <c r="H47" s="227"/>
      <c r="I47" s="228"/>
      <c r="J47" s="6">
        <v>0</v>
      </c>
    </row>
    <row r="48" spans="2:13" ht="15.6" x14ac:dyDescent="0.3">
      <c r="B48" s="232" t="s">
        <v>17</v>
      </c>
      <c r="C48" s="233"/>
      <c r="D48" s="233"/>
      <c r="E48" s="233"/>
      <c r="F48" s="233"/>
      <c r="G48" s="233"/>
      <c r="H48" s="233"/>
      <c r="I48" s="234"/>
      <c r="J48" s="4">
        <f>SUM(J40,J42,J44,J45,J47)</f>
        <v>0</v>
      </c>
    </row>
    <row r="49" spans="2:10" ht="15.6" x14ac:dyDescent="0.3">
      <c r="B49" s="241" t="s">
        <v>18</v>
      </c>
      <c r="C49" s="242"/>
      <c r="D49" s="242"/>
      <c r="E49" s="242"/>
      <c r="F49" s="242"/>
      <c r="G49" s="242"/>
      <c r="H49" s="242"/>
      <c r="I49" s="243"/>
      <c r="J49" s="3">
        <f>SUM(J41,J43,J46)</f>
        <v>0</v>
      </c>
    </row>
    <row r="50" spans="2:10" ht="16.2" thickBot="1" x14ac:dyDescent="0.35">
      <c r="B50" s="244" t="s">
        <v>68</v>
      </c>
      <c r="C50" s="245"/>
      <c r="D50" s="245"/>
      <c r="E50" s="245"/>
      <c r="F50" s="245"/>
      <c r="G50" s="245"/>
      <c r="H50" s="245"/>
      <c r="I50" s="246"/>
      <c r="J50" s="5">
        <f>SUM(J48,J49)</f>
        <v>0</v>
      </c>
    </row>
    <row r="51" spans="2:10" ht="15.6" thickTop="1" x14ac:dyDescent="0.25">
      <c r="J51" s="56"/>
    </row>
    <row r="52" spans="2:10" ht="15.6" x14ac:dyDescent="0.3">
      <c r="B52" s="256" t="s">
        <v>37</v>
      </c>
      <c r="C52" s="191"/>
      <c r="D52" s="191"/>
      <c r="E52" s="191"/>
      <c r="F52" s="191"/>
      <c r="G52" s="191"/>
      <c r="H52" s="191"/>
      <c r="I52" s="191"/>
      <c r="J52" s="191"/>
    </row>
  </sheetData>
  <sheetProtection algorithmName="SHA-512" hashValue="lRF9PUL2L53sbaD2waBgVWLqYr+g0fsVjfjNnY63JHCYRtj1WvJmVB7l4UX9rZ0jBr7xccJ1nuASNrFjEdlPZA==" saltValue="jkYcZiDK55EOBq8gDoYHNg==" spinCount="100000" sheet="1" objects="1" scenarios="1"/>
  <protectedRanges>
    <protectedRange password="DE4E" sqref="G19:H19 D30 J30:J31 B40:I49 J45:J46 G14:G18 J14:J20 B25:B35 E25:I35 C25:D29 C31:D35" name="Range1"/>
    <protectedRange password="DE4E" sqref="H17" name="Range1_1"/>
  </protectedRanges>
  <mergeCells count="48">
    <mergeCell ref="B49:I49"/>
    <mergeCell ref="B50:I50"/>
    <mergeCell ref="B52:J52"/>
    <mergeCell ref="B42:I42"/>
    <mergeCell ref="B43:I43"/>
    <mergeCell ref="B44:I44"/>
    <mergeCell ref="C45:I45"/>
    <mergeCell ref="B46:I46"/>
    <mergeCell ref="B47:I47"/>
    <mergeCell ref="B35:I35"/>
    <mergeCell ref="B36:I36"/>
    <mergeCell ref="B38:J38"/>
    <mergeCell ref="B4:J4"/>
    <mergeCell ref="B48:I48"/>
    <mergeCell ref="B41:I41"/>
    <mergeCell ref="B29:I29"/>
    <mergeCell ref="C30:I30"/>
    <mergeCell ref="B31:I31"/>
    <mergeCell ref="B32:I32"/>
    <mergeCell ref="B39:I39"/>
    <mergeCell ref="B40:I40"/>
    <mergeCell ref="B28:I28"/>
    <mergeCell ref="B17:F17"/>
    <mergeCell ref="B18:F18"/>
    <mergeCell ref="B19:F19"/>
    <mergeCell ref="B20:F20"/>
    <mergeCell ref="B21:F21"/>
    <mergeCell ref="B22:F22"/>
    <mergeCell ref="B23:J23"/>
    <mergeCell ref="B24:I24"/>
    <mergeCell ref="B25:I25"/>
    <mergeCell ref="B26:I26"/>
    <mergeCell ref="B27:I27"/>
    <mergeCell ref="B33:I33"/>
    <mergeCell ref="B34:I34"/>
    <mergeCell ref="B16:F16"/>
    <mergeCell ref="B2:J3"/>
    <mergeCell ref="B5:J5"/>
    <mergeCell ref="B6:J6"/>
    <mergeCell ref="B7:J7"/>
    <mergeCell ref="B8:C8"/>
    <mergeCell ref="F8:G8"/>
    <mergeCell ref="H8:J8"/>
    <mergeCell ref="D9:J9"/>
    <mergeCell ref="B10:J10"/>
    <mergeCell ref="B11:J12"/>
    <mergeCell ref="B14:F14"/>
    <mergeCell ref="B15:F15"/>
  </mergeCells>
  <conditionalFormatting sqref="B2:J3">
    <cfRule type="colorScale" priority="1">
      <colorScale>
        <cfvo type="min"/>
        <cfvo type="max"/>
        <color rgb="FFFCFCFF"/>
        <color rgb="FFF8696B"/>
      </colorScale>
    </cfRule>
  </conditionalFormatting>
  <pageMargins left="0.7" right="0.7" top="0.75" bottom="0.75" header="0.3" footer="0.3"/>
  <pageSetup scale="8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F17C-5D36-4C87-9F79-160AA852F469}">
  <sheetPr codeName="Sheet17">
    <pageSetUpPr fitToPage="1"/>
  </sheetPr>
  <dimension ref="B2:M52"/>
  <sheetViews>
    <sheetView topLeftCell="A5" zoomScaleNormal="100" workbookViewId="0">
      <selection activeCell="K19" sqref="K19"/>
    </sheetView>
  </sheetViews>
  <sheetFormatPr defaultColWidth="8.90625" defaultRowHeight="15" x14ac:dyDescent="0.25"/>
  <cols>
    <col min="1" max="1" width="8.90625" style="32"/>
    <col min="2" max="2" width="6.36328125" style="32" customWidth="1"/>
    <col min="3" max="3" width="10.453125" style="32" customWidth="1"/>
    <col min="4" max="4" width="8.90625" style="32" customWidth="1"/>
    <col min="5" max="5" width="6.6328125" style="32" bestFit="1" customWidth="1"/>
    <col min="6" max="6" width="8.90625" style="32"/>
    <col min="7" max="7" width="9.54296875" style="32" bestFit="1" customWidth="1"/>
    <col min="8" max="8" width="7.81640625" style="32" bestFit="1" customWidth="1"/>
    <col min="9" max="9" width="11.453125" style="32" customWidth="1"/>
    <col min="10" max="10" width="21.54296875" style="32" customWidth="1"/>
    <col min="11" max="11" width="18" style="32" customWidth="1"/>
    <col min="12" max="16384" width="8.90625" style="32"/>
  </cols>
  <sheetData>
    <row r="2" spans="2:10" x14ac:dyDescent="0.25">
      <c r="B2" s="191"/>
      <c r="C2" s="191"/>
      <c r="D2" s="191"/>
      <c r="E2" s="191"/>
      <c r="F2" s="191"/>
      <c r="G2" s="191"/>
      <c r="H2" s="191"/>
      <c r="I2" s="191"/>
      <c r="J2" s="191"/>
    </row>
    <row r="3" spans="2:10" ht="41.25" customHeight="1" thickBot="1" x14ac:dyDescent="0.3">
      <c r="B3" s="192"/>
      <c r="C3" s="192"/>
      <c r="D3" s="192"/>
      <c r="E3" s="192"/>
      <c r="F3" s="192"/>
      <c r="G3" s="192"/>
      <c r="H3" s="192"/>
      <c r="I3" s="192"/>
      <c r="J3" s="192"/>
    </row>
    <row r="4" spans="2:10" ht="16.8" thickTop="1" thickBot="1" x14ac:dyDescent="0.3">
      <c r="B4" s="247" t="s">
        <v>118</v>
      </c>
      <c r="C4" s="248"/>
      <c r="D4" s="248"/>
      <c r="E4" s="248"/>
      <c r="F4" s="248"/>
      <c r="G4" s="248"/>
      <c r="H4" s="248"/>
      <c r="I4" s="248"/>
      <c r="J4" s="249"/>
    </row>
    <row r="5" spans="2:10" ht="15.6" thickTop="1" x14ac:dyDescent="0.25">
      <c r="B5" s="193" t="s">
        <v>28</v>
      </c>
      <c r="C5" s="194"/>
      <c r="D5" s="194"/>
      <c r="E5" s="194"/>
      <c r="F5" s="194"/>
      <c r="G5" s="194"/>
      <c r="H5" s="194"/>
      <c r="I5" s="194"/>
      <c r="J5" s="195"/>
    </row>
    <row r="6" spans="2:10" x14ac:dyDescent="0.25">
      <c r="B6" s="196" t="s">
        <v>29</v>
      </c>
      <c r="C6" s="197"/>
      <c r="D6" s="197"/>
      <c r="E6" s="197"/>
      <c r="F6" s="197"/>
      <c r="G6" s="197"/>
      <c r="H6" s="197"/>
      <c r="I6" s="197"/>
      <c r="J6" s="198"/>
    </row>
    <row r="7" spans="2:10" ht="15.75" customHeight="1" thickBot="1" x14ac:dyDescent="0.3">
      <c r="B7" s="199" t="s">
        <v>61</v>
      </c>
      <c r="C7" s="200"/>
      <c r="D7" s="200"/>
      <c r="E7" s="200"/>
      <c r="F7" s="200"/>
      <c r="G7" s="200"/>
      <c r="H7" s="200"/>
      <c r="I7" s="200"/>
      <c r="J7" s="201"/>
    </row>
    <row r="8" spans="2:10" ht="16.2" thickTop="1" thickBot="1" x14ac:dyDescent="0.3">
      <c r="B8" s="202" t="s">
        <v>54</v>
      </c>
      <c r="C8" s="203"/>
      <c r="D8" s="33" t="s">
        <v>81</v>
      </c>
      <c r="E8" s="34" t="s">
        <v>30</v>
      </c>
      <c r="F8" s="204" t="s">
        <v>82</v>
      </c>
      <c r="G8" s="205"/>
      <c r="H8" s="206" t="s">
        <v>58</v>
      </c>
      <c r="I8" s="207"/>
      <c r="J8" s="208"/>
    </row>
    <row r="9" spans="2:10" ht="16.2" thickBot="1" x14ac:dyDescent="0.35">
      <c r="B9" s="35" t="s">
        <v>62</v>
      </c>
      <c r="C9" s="36"/>
      <c r="D9" s="209" t="s">
        <v>104</v>
      </c>
      <c r="E9" s="209"/>
      <c r="F9" s="209"/>
      <c r="G9" s="209"/>
      <c r="H9" s="209"/>
      <c r="I9" s="209"/>
      <c r="J9" s="210"/>
    </row>
    <row r="10" spans="2:10" x14ac:dyDescent="0.25">
      <c r="B10" s="211" t="s">
        <v>31</v>
      </c>
      <c r="C10" s="212"/>
      <c r="D10" s="212"/>
      <c r="E10" s="212"/>
      <c r="F10" s="212"/>
      <c r="G10" s="212"/>
      <c r="H10" s="212"/>
      <c r="I10" s="212"/>
      <c r="J10" s="213"/>
    </row>
    <row r="11" spans="2:10" ht="15.75" customHeight="1" x14ac:dyDescent="0.25">
      <c r="B11" s="214" t="s">
        <v>87</v>
      </c>
      <c r="C11" s="215"/>
      <c r="D11" s="215"/>
      <c r="E11" s="215"/>
      <c r="F11" s="215"/>
      <c r="G11" s="215"/>
      <c r="H11" s="215"/>
      <c r="I11" s="215"/>
      <c r="J11" s="216"/>
    </row>
    <row r="12" spans="2:10" ht="15.6" thickBot="1" x14ac:dyDescent="0.3">
      <c r="B12" s="217"/>
      <c r="C12" s="218"/>
      <c r="D12" s="218"/>
      <c r="E12" s="218"/>
      <c r="F12" s="218"/>
      <c r="G12" s="218"/>
      <c r="H12" s="218"/>
      <c r="I12" s="218"/>
      <c r="J12" s="219"/>
    </row>
    <row r="13" spans="2:10" ht="15.6" thickTop="1" x14ac:dyDescent="0.25">
      <c r="B13" s="37" t="s">
        <v>69</v>
      </c>
      <c r="C13" s="38"/>
      <c r="D13" s="38"/>
      <c r="E13" s="38"/>
      <c r="F13" s="38"/>
      <c r="G13" s="39"/>
      <c r="H13" s="39"/>
      <c r="I13" s="40"/>
      <c r="J13" s="41" t="s">
        <v>32</v>
      </c>
    </row>
    <row r="14" spans="2:10" x14ac:dyDescent="0.25">
      <c r="B14" s="189" t="s">
        <v>33</v>
      </c>
      <c r="C14" s="190"/>
      <c r="D14" s="190"/>
      <c r="E14" s="190"/>
      <c r="F14" s="190"/>
      <c r="G14" s="43" t="s">
        <v>50</v>
      </c>
      <c r="H14" s="44">
        <f>SUM(J25,J40)</f>
        <v>0</v>
      </c>
      <c r="I14" s="45"/>
      <c r="J14" s="46"/>
    </row>
    <row r="15" spans="2:10" x14ac:dyDescent="0.25">
      <c r="B15" s="189" t="s">
        <v>83</v>
      </c>
      <c r="C15" s="190"/>
      <c r="D15" s="190"/>
      <c r="E15" s="190"/>
      <c r="F15" s="190"/>
      <c r="G15" s="43" t="s">
        <v>51</v>
      </c>
      <c r="H15" s="44">
        <f>SUM(J27,J42)</f>
        <v>0</v>
      </c>
      <c r="I15" s="47"/>
      <c r="J15" s="46"/>
    </row>
    <row r="16" spans="2:10" x14ac:dyDescent="0.25">
      <c r="B16" s="189" t="s">
        <v>84</v>
      </c>
      <c r="C16" s="190"/>
      <c r="D16" s="190"/>
      <c r="E16" s="190"/>
      <c r="F16" s="190"/>
      <c r="G16" s="43" t="s">
        <v>120</v>
      </c>
      <c r="H16" s="44">
        <f>SUM(J29:J30,J44:J45)</f>
        <v>0</v>
      </c>
      <c r="I16" s="47"/>
      <c r="J16" s="46"/>
    </row>
    <row r="17" spans="2:12" ht="33.75" customHeight="1" x14ac:dyDescent="0.25">
      <c r="B17" s="250" t="s">
        <v>63</v>
      </c>
      <c r="C17" s="251"/>
      <c r="D17" s="251"/>
      <c r="E17" s="251"/>
      <c r="F17" s="252"/>
      <c r="G17" s="48" t="s">
        <v>40</v>
      </c>
      <c r="H17" s="44">
        <f>SUM(J26,J28,J31,J41,J43,J46)</f>
        <v>0</v>
      </c>
      <c r="I17" s="47"/>
      <c r="J17" s="46"/>
    </row>
    <row r="18" spans="2:12" x14ac:dyDescent="0.25">
      <c r="B18" s="253" t="s">
        <v>41</v>
      </c>
      <c r="C18" s="254"/>
      <c r="D18" s="254"/>
      <c r="E18" s="254"/>
      <c r="F18" s="254"/>
      <c r="G18" s="43" t="s">
        <v>53</v>
      </c>
      <c r="H18" s="44">
        <f>SUM(J47,J32)</f>
        <v>0</v>
      </c>
      <c r="I18" s="47"/>
      <c r="J18" s="46"/>
    </row>
    <row r="19" spans="2:12" ht="20.399999999999999" x14ac:dyDescent="0.25">
      <c r="B19" s="255" t="s">
        <v>64</v>
      </c>
      <c r="C19" s="251"/>
      <c r="D19" s="251"/>
      <c r="E19" s="251"/>
      <c r="F19" s="252"/>
      <c r="G19" s="48" t="s">
        <v>52</v>
      </c>
      <c r="H19" s="44">
        <f>J33</f>
        <v>0</v>
      </c>
      <c r="I19" s="47"/>
      <c r="J19" s="46"/>
    </row>
    <row r="20" spans="2:12" x14ac:dyDescent="0.25">
      <c r="B20" s="189" t="s">
        <v>34</v>
      </c>
      <c r="C20" s="190"/>
      <c r="D20" s="190"/>
      <c r="E20" s="190"/>
      <c r="F20" s="190"/>
      <c r="G20" s="47"/>
      <c r="H20" s="47"/>
      <c r="I20" s="44">
        <f>SUM(H14:H19)</f>
        <v>0</v>
      </c>
      <c r="J20" s="49"/>
    </row>
    <row r="21" spans="2:12" ht="20.399999999999999" x14ac:dyDescent="0.25">
      <c r="B21" s="189" t="s">
        <v>55</v>
      </c>
      <c r="C21" s="190"/>
      <c r="D21" s="190"/>
      <c r="E21" s="190"/>
      <c r="F21" s="190"/>
      <c r="G21" s="48" t="s">
        <v>56</v>
      </c>
      <c r="H21" s="44">
        <v>0</v>
      </c>
      <c r="I21" s="47"/>
      <c r="J21" s="50"/>
    </row>
    <row r="22" spans="2:12" ht="15.6" thickBot="1" x14ac:dyDescent="0.3">
      <c r="B22" s="189" t="s">
        <v>85</v>
      </c>
      <c r="C22" s="190"/>
      <c r="D22" s="190"/>
      <c r="E22" s="190"/>
      <c r="F22" s="190"/>
      <c r="G22" s="48" t="s">
        <v>57</v>
      </c>
      <c r="H22" s="47"/>
      <c r="I22" s="44">
        <f>SUM(H21,I20)</f>
        <v>0</v>
      </c>
      <c r="J22" s="50"/>
    </row>
    <row r="23" spans="2:12" ht="18.600000000000001" thickTop="1" x14ac:dyDescent="0.35">
      <c r="B23" s="235" t="s">
        <v>65</v>
      </c>
      <c r="C23" s="236"/>
      <c r="D23" s="236"/>
      <c r="E23" s="236"/>
      <c r="F23" s="236"/>
      <c r="G23" s="236"/>
      <c r="H23" s="236"/>
      <c r="I23" s="236"/>
      <c r="J23" s="237"/>
    </row>
    <row r="24" spans="2:12" ht="16.2" thickBot="1" x14ac:dyDescent="0.35">
      <c r="B24" s="238" t="s">
        <v>35</v>
      </c>
      <c r="C24" s="239"/>
      <c r="D24" s="239"/>
      <c r="E24" s="239"/>
      <c r="F24" s="239"/>
      <c r="G24" s="239"/>
      <c r="H24" s="239"/>
      <c r="I24" s="240"/>
      <c r="J24" s="51" t="s">
        <v>36</v>
      </c>
    </row>
    <row r="25" spans="2:12" ht="15.6" x14ac:dyDescent="0.3">
      <c r="B25" s="220" t="s">
        <v>42</v>
      </c>
      <c r="C25" s="221"/>
      <c r="D25" s="221"/>
      <c r="E25" s="221"/>
      <c r="F25" s="221"/>
      <c r="G25" s="221"/>
      <c r="H25" s="221"/>
      <c r="I25" s="222"/>
      <c r="J25" s="6">
        <v>0</v>
      </c>
    </row>
    <row r="26" spans="2:12" x14ac:dyDescent="0.25">
      <c r="B26" s="223" t="s">
        <v>16</v>
      </c>
      <c r="C26" s="224"/>
      <c r="D26" s="224"/>
      <c r="E26" s="224"/>
      <c r="F26" s="224"/>
      <c r="G26" s="224"/>
      <c r="H26" s="224"/>
      <c r="I26" s="225"/>
      <c r="J26" s="3">
        <f>J25*0.2</f>
        <v>0</v>
      </c>
    </row>
    <row r="27" spans="2:12" ht="15.6" x14ac:dyDescent="0.3">
      <c r="B27" s="226" t="s">
        <v>43</v>
      </c>
      <c r="C27" s="227"/>
      <c r="D27" s="227"/>
      <c r="E27" s="227"/>
      <c r="F27" s="227"/>
      <c r="G27" s="227"/>
      <c r="H27" s="227"/>
      <c r="I27" s="228"/>
      <c r="J27" s="6">
        <v>0</v>
      </c>
    </row>
    <row r="28" spans="2:12" x14ac:dyDescent="0.25">
      <c r="B28" s="223" t="s">
        <v>39</v>
      </c>
      <c r="C28" s="224"/>
      <c r="D28" s="224"/>
      <c r="E28" s="224"/>
      <c r="F28" s="224"/>
      <c r="G28" s="224"/>
      <c r="H28" s="224"/>
      <c r="I28" s="225"/>
      <c r="J28" s="3">
        <f>J27*0.15</f>
        <v>0</v>
      </c>
    </row>
    <row r="29" spans="2:12" ht="15.6" x14ac:dyDescent="0.3">
      <c r="B29" s="226" t="s">
        <v>44</v>
      </c>
      <c r="C29" s="227"/>
      <c r="D29" s="227"/>
      <c r="E29" s="227"/>
      <c r="F29" s="227"/>
      <c r="G29" s="227"/>
      <c r="H29" s="227"/>
      <c r="I29" s="228"/>
      <c r="J29" s="6">
        <v>0</v>
      </c>
      <c r="L29" s="57"/>
    </row>
    <row r="30" spans="2:12" x14ac:dyDescent="0.25">
      <c r="B30" s="52">
        <v>0.09</v>
      </c>
      <c r="C30" s="230" t="s">
        <v>78</v>
      </c>
      <c r="D30" s="230"/>
      <c r="E30" s="230"/>
      <c r="F30" s="230"/>
      <c r="G30" s="230"/>
      <c r="H30" s="230"/>
      <c r="I30" s="231"/>
      <c r="J30" s="2">
        <f>J29*B30</f>
        <v>0</v>
      </c>
    </row>
    <row r="31" spans="2:12" x14ac:dyDescent="0.25">
      <c r="B31" s="223" t="s">
        <v>38</v>
      </c>
      <c r="C31" s="224"/>
      <c r="D31" s="224"/>
      <c r="E31" s="224"/>
      <c r="F31" s="224"/>
      <c r="G31" s="224"/>
      <c r="H31" s="224"/>
      <c r="I31" s="225"/>
      <c r="J31" s="1">
        <f>SUM(J29:J30)*0.15</f>
        <v>0</v>
      </c>
    </row>
    <row r="32" spans="2:12" ht="15.6" x14ac:dyDescent="0.3">
      <c r="B32" s="226" t="s">
        <v>45</v>
      </c>
      <c r="C32" s="227"/>
      <c r="D32" s="227"/>
      <c r="E32" s="227"/>
      <c r="F32" s="227"/>
      <c r="G32" s="227"/>
      <c r="H32" s="227"/>
      <c r="I32" s="228"/>
      <c r="J32" s="6">
        <v>0</v>
      </c>
    </row>
    <row r="33" spans="2:13" x14ac:dyDescent="0.25">
      <c r="B33" s="229" t="s">
        <v>19</v>
      </c>
      <c r="C33" s="230"/>
      <c r="D33" s="230"/>
      <c r="E33" s="230"/>
      <c r="F33" s="230"/>
      <c r="G33" s="230"/>
      <c r="H33" s="230"/>
      <c r="I33" s="231"/>
      <c r="J33" s="3">
        <f>SUM(J42,J40,J44:J45)*0.06</f>
        <v>0</v>
      </c>
    </row>
    <row r="34" spans="2:13" ht="15.6" x14ac:dyDescent="0.3">
      <c r="B34" s="232" t="s">
        <v>17</v>
      </c>
      <c r="C34" s="233"/>
      <c r="D34" s="233"/>
      <c r="E34" s="233"/>
      <c r="F34" s="233"/>
      <c r="G34" s="233"/>
      <c r="H34" s="233"/>
      <c r="I34" s="234"/>
      <c r="J34" s="4">
        <f>SUM(J25,J27,J29,J30,J32)</f>
        <v>0</v>
      </c>
    </row>
    <row r="35" spans="2:13" ht="15.6" x14ac:dyDescent="0.3">
      <c r="B35" s="241" t="s">
        <v>18</v>
      </c>
      <c r="C35" s="242"/>
      <c r="D35" s="242"/>
      <c r="E35" s="242"/>
      <c r="F35" s="242"/>
      <c r="G35" s="242"/>
      <c r="H35" s="242"/>
      <c r="I35" s="243"/>
      <c r="J35" s="3">
        <f>SUM(J26,J28,J31,J33)</f>
        <v>0</v>
      </c>
    </row>
    <row r="36" spans="2:13" ht="16.2" thickBot="1" x14ac:dyDescent="0.35">
      <c r="B36" s="244" t="s">
        <v>66</v>
      </c>
      <c r="C36" s="245"/>
      <c r="D36" s="245"/>
      <c r="E36" s="245"/>
      <c r="F36" s="245"/>
      <c r="G36" s="245"/>
      <c r="H36" s="245"/>
      <c r="I36" s="246"/>
      <c r="J36" s="5">
        <f>SUM(J34+J35)</f>
        <v>0</v>
      </c>
    </row>
    <row r="37" spans="2:13" ht="16.2" thickTop="1" thickBot="1" x14ac:dyDescent="0.3"/>
    <row r="38" spans="2:13" ht="18.600000000000001" thickTop="1" x14ac:dyDescent="0.35">
      <c r="B38" s="235" t="s">
        <v>67</v>
      </c>
      <c r="C38" s="236"/>
      <c r="D38" s="236"/>
      <c r="E38" s="236"/>
      <c r="F38" s="236"/>
      <c r="G38" s="236"/>
      <c r="H38" s="236"/>
      <c r="I38" s="236"/>
      <c r="J38" s="237"/>
    </row>
    <row r="39" spans="2:13" ht="16.2" thickBot="1" x14ac:dyDescent="0.35">
      <c r="B39" s="238" t="s">
        <v>35</v>
      </c>
      <c r="C39" s="239"/>
      <c r="D39" s="239"/>
      <c r="E39" s="239"/>
      <c r="F39" s="239"/>
      <c r="G39" s="239"/>
      <c r="H39" s="239"/>
      <c r="I39" s="240"/>
      <c r="J39" s="51" t="s">
        <v>36</v>
      </c>
    </row>
    <row r="40" spans="2:13" ht="15.6" x14ac:dyDescent="0.3">
      <c r="B40" s="220" t="s">
        <v>46</v>
      </c>
      <c r="C40" s="221"/>
      <c r="D40" s="221"/>
      <c r="E40" s="221"/>
      <c r="F40" s="221"/>
      <c r="G40" s="221"/>
      <c r="H40" s="221"/>
      <c r="I40" s="222"/>
      <c r="J40" s="7">
        <v>0</v>
      </c>
    </row>
    <row r="41" spans="2:13" x14ac:dyDescent="0.25">
      <c r="B41" s="223" t="s">
        <v>16</v>
      </c>
      <c r="C41" s="224"/>
      <c r="D41" s="224"/>
      <c r="E41" s="224"/>
      <c r="F41" s="224"/>
      <c r="G41" s="224"/>
      <c r="H41" s="224"/>
      <c r="I41" s="225"/>
      <c r="J41" s="3">
        <f>J40*0.2</f>
        <v>0</v>
      </c>
    </row>
    <row r="42" spans="2:13" ht="15.6" x14ac:dyDescent="0.3">
      <c r="B42" s="226" t="s">
        <v>47</v>
      </c>
      <c r="C42" s="227"/>
      <c r="D42" s="227"/>
      <c r="E42" s="227"/>
      <c r="F42" s="227"/>
      <c r="G42" s="227"/>
      <c r="H42" s="227"/>
      <c r="I42" s="228"/>
      <c r="J42" s="6">
        <v>0</v>
      </c>
    </row>
    <row r="43" spans="2:13" x14ac:dyDescent="0.25">
      <c r="B43" s="223" t="s">
        <v>39</v>
      </c>
      <c r="C43" s="224"/>
      <c r="D43" s="224"/>
      <c r="E43" s="224"/>
      <c r="F43" s="224"/>
      <c r="G43" s="224"/>
      <c r="H43" s="224"/>
      <c r="I43" s="225"/>
      <c r="J43" s="3">
        <f>J42*0.15</f>
        <v>0</v>
      </c>
    </row>
    <row r="44" spans="2:13" ht="15.6" x14ac:dyDescent="0.3">
      <c r="B44" s="226" t="s">
        <v>48</v>
      </c>
      <c r="C44" s="227"/>
      <c r="D44" s="227"/>
      <c r="E44" s="227"/>
      <c r="F44" s="227"/>
      <c r="G44" s="227"/>
      <c r="H44" s="227"/>
      <c r="I44" s="228"/>
      <c r="J44" s="6">
        <v>0</v>
      </c>
      <c r="K44" s="53"/>
      <c r="M44" s="54"/>
    </row>
    <row r="45" spans="2:13" x14ac:dyDescent="0.25">
      <c r="B45" s="55">
        <v>0.09</v>
      </c>
      <c r="C45" s="230" t="s">
        <v>77</v>
      </c>
      <c r="D45" s="224"/>
      <c r="E45" s="224"/>
      <c r="F45" s="224"/>
      <c r="G45" s="224"/>
      <c r="H45" s="224"/>
      <c r="I45" s="225"/>
      <c r="J45" s="2">
        <f>J44*B45</f>
        <v>0</v>
      </c>
    </row>
    <row r="46" spans="2:13" x14ac:dyDescent="0.25">
      <c r="B46" s="223" t="s">
        <v>38</v>
      </c>
      <c r="C46" s="224"/>
      <c r="D46" s="224"/>
      <c r="E46" s="224"/>
      <c r="F46" s="224"/>
      <c r="G46" s="224"/>
      <c r="H46" s="224"/>
      <c r="I46" s="225"/>
      <c r="J46" s="1">
        <f>SUM(J44:J45)*0.15</f>
        <v>0</v>
      </c>
    </row>
    <row r="47" spans="2:13" ht="15.6" x14ac:dyDescent="0.3">
      <c r="B47" s="226" t="s">
        <v>49</v>
      </c>
      <c r="C47" s="227"/>
      <c r="D47" s="227"/>
      <c r="E47" s="227"/>
      <c r="F47" s="227"/>
      <c r="G47" s="227"/>
      <c r="H47" s="227"/>
      <c r="I47" s="228"/>
      <c r="J47" s="6">
        <v>0</v>
      </c>
    </row>
    <row r="48" spans="2:13" ht="15.6" x14ac:dyDescent="0.3">
      <c r="B48" s="232" t="s">
        <v>17</v>
      </c>
      <c r="C48" s="233"/>
      <c r="D48" s="233"/>
      <c r="E48" s="233"/>
      <c r="F48" s="233"/>
      <c r="G48" s="233"/>
      <c r="H48" s="233"/>
      <c r="I48" s="234"/>
      <c r="J48" s="4">
        <f>SUM(J40,J42,J44,J45,J47)</f>
        <v>0</v>
      </c>
    </row>
    <row r="49" spans="2:10" ht="15.6" x14ac:dyDescent="0.3">
      <c r="B49" s="241" t="s">
        <v>18</v>
      </c>
      <c r="C49" s="242"/>
      <c r="D49" s="242"/>
      <c r="E49" s="242"/>
      <c r="F49" s="242"/>
      <c r="G49" s="242"/>
      <c r="H49" s="242"/>
      <c r="I49" s="243"/>
      <c r="J49" s="3">
        <f>SUM(J41,J43,J46)</f>
        <v>0</v>
      </c>
    </row>
    <row r="50" spans="2:10" ht="16.2" thickBot="1" x14ac:dyDescent="0.35">
      <c r="B50" s="244" t="s">
        <v>68</v>
      </c>
      <c r="C50" s="245"/>
      <c r="D50" s="245"/>
      <c r="E50" s="245"/>
      <c r="F50" s="245"/>
      <c r="G50" s="245"/>
      <c r="H50" s="245"/>
      <c r="I50" s="246"/>
      <c r="J50" s="5">
        <f>SUM(J48,J49)</f>
        <v>0</v>
      </c>
    </row>
    <row r="51" spans="2:10" ht="15.6" thickTop="1" x14ac:dyDescent="0.25">
      <c r="J51" s="56"/>
    </row>
    <row r="52" spans="2:10" ht="15.6" x14ac:dyDescent="0.3">
      <c r="B52" s="256" t="s">
        <v>37</v>
      </c>
      <c r="C52" s="256"/>
      <c r="D52" s="256"/>
      <c r="E52" s="256"/>
      <c r="F52" s="256"/>
      <c r="G52" s="256"/>
      <c r="H52" s="256"/>
      <c r="I52" s="256"/>
      <c r="J52" s="256"/>
    </row>
  </sheetData>
  <sheetProtection algorithmName="SHA-512" hashValue="tmhwVFqQ8Pm/rM7d7GsvPVCwz/wkVLjh5JuJrgJnITQFI/eUpgKJd7cy/35tDEdfG/AbAT7zyoUP5wFYqbFHPg==" saltValue="T1xdrrNIssgWEFH6U9LfIQ==" spinCount="100000" sheet="1" objects="1" scenarios="1"/>
  <protectedRanges>
    <protectedRange password="DE4E" sqref="G19:H19 D30 J30:J31 B40:I49 J45:J46 G14:G18 J14:J20 B25:B35 E25:I35 C25:D29 C31:D35" name="Range1"/>
    <protectedRange password="DE4E" sqref="H17" name="Range1_1"/>
  </protectedRanges>
  <mergeCells count="48">
    <mergeCell ref="C30:I30"/>
    <mergeCell ref="B31:I31"/>
    <mergeCell ref="B32:I32"/>
    <mergeCell ref="B35:I35"/>
    <mergeCell ref="B36:I36"/>
    <mergeCell ref="B33:I33"/>
    <mergeCell ref="B34:I34"/>
    <mergeCell ref="B38:J38"/>
    <mergeCell ref="B52:J52"/>
    <mergeCell ref="B4:J4"/>
    <mergeCell ref="B48:I48"/>
    <mergeCell ref="B49:I49"/>
    <mergeCell ref="B50:I50"/>
    <mergeCell ref="B42:I42"/>
    <mergeCell ref="B43:I43"/>
    <mergeCell ref="B44:I44"/>
    <mergeCell ref="C45:I45"/>
    <mergeCell ref="B46:I46"/>
    <mergeCell ref="B47:I47"/>
    <mergeCell ref="B41:I41"/>
    <mergeCell ref="B29:I29"/>
    <mergeCell ref="B39:I39"/>
    <mergeCell ref="B40:I40"/>
    <mergeCell ref="B28:I28"/>
    <mergeCell ref="B17:F17"/>
    <mergeCell ref="B18:F18"/>
    <mergeCell ref="B19:F19"/>
    <mergeCell ref="B20:F20"/>
    <mergeCell ref="B21:F21"/>
    <mergeCell ref="B22:F22"/>
    <mergeCell ref="B23:J23"/>
    <mergeCell ref="B24:I24"/>
    <mergeCell ref="B25:I25"/>
    <mergeCell ref="B26:I26"/>
    <mergeCell ref="B27:I27"/>
    <mergeCell ref="B16:F16"/>
    <mergeCell ref="B2:J3"/>
    <mergeCell ref="B5:J5"/>
    <mergeCell ref="B6:J6"/>
    <mergeCell ref="B7:J7"/>
    <mergeCell ref="B8:C8"/>
    <mergeCell ref="F8:G8"/>
    <mergeCell ref="H8:J8"/>
    <mergeCell ref="D9:J9"/>
    <mergeCell ref="B10:J10"/>
    <mergeCell ref="B11:J12"/>
    <mergeCell ref="B14:F14"/>
    <mergeCell ref="B15:F15"/>
  </mergeCells>
  <conditionalFormatting sqref="B2:J3">
    <cfRule type="colorScale" priority="1">
      <colorScale>
        <cfvo type="min"/>
        <cfvo type="max"/>
        <color rgb="FFFCFCFF"/>
        <color rgb="FFF8696B"/>
      </colorScale>
    </cfRule>
  </conditionalFormatting>
  <pageMargins left="0.7" right="0.7" top="0.75" bottom="0.75" header="0.3" footer="0.3"/>
  <pageSetup scale="83"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B2:M52"/>
  <sheetViews>
    <sheetView zoomScaleNormal="100" workbookViewId="0">
      <selection activeCell="J25" sqref="J25"/>
    </sheetView>
  </sheetViews>
  <sheetFormatPr defaultColWidth="8.90625" defaultRowHeight="15" x14ac:dyDescent="0.25"/>
  <cols>
    <col min="1" max="1" width="8.90625" style="32"/>
    <col min="2" max="2" width="6.36328125" style="32" customWidth="1"/>
    <col min="3" max="3" width="10.453125" style="32" customWidth="1"/>
    <col min="4" max="4" width="8.90625" style="32" customWidth="1"/>
    <col min="5" max="5" width="6.6328125" style="32" bestFit="1" customWidth="1"/>
    <col min="6" max="6" width="8.90625" style="32"/>
    <col min="7" max="7" width="9.54296875" style="32" bestFit="1" customWidth="1"/>
    <col min="8" max="8" width="7.81640625" style="32" bestFit="1" customWidth="1"/>
    <col min="9" max="9" width="11.453125" style="32" customWidth="1"/>
    <col min="10" max="10" width="21.54296875" style="32" customWidth="1"/>
    <col min="11" max="11" width="18" style="32" customWidth="1"/>
    <col min="12" max="16384" width="8.90625" style="32"/>
  </cols>
  <sheetData>
    <row r="2" spans="2:10" x14ac:dyDescent="0.25">
      <c r="B2" s="191"/>
      <c r="C2" s="191"/>
      <c r="D2" s="191"/>
      <c r="E2" s="191"/>
      <c r="F2" s="191"/>
      <c r="G2" s="191"/>
      <c r="H2" s="191"/>
      <c r="I2" s="191"/>
      <c r="J2" s="191"/>
    </row>
    <row r="3" spans="2:10" ht="41.25" customHeight="1" thickBot="1" x14ac:dyDescent="0.3">
      <c r="B3" s="192"/>
      <c r="C3" s="192"/>
      <c r="D3" s="192"/>
      <c r="E3" s="192"/>
      <c r="F3" s="192"/>
      <c r="G3" s="192"/>
      <c r="H3" s="192"/>
      <c r="I3" s="192"/>
      <c r="J3" s="192"/>
    </row>
    <row r="4" spans="2:10" ht="16.8" thickTop="1" thickBot="1" x14ac:dyDescent="0.3">
      <c r="B4" s="247" t="s">
        <v>118</v>
      </c>
      <c r="C4" s="248"/>
      <c r="D4" s="248"/>
      <c r="E4" s="248"/>
      <c r="F4" s="248"/>
      <c r="G4" s="248"/>
      <c r="H4" s="248"/>
      <c r="I4" s="248"/>
      <c r="J4" s="249"/>
    </row>
    <row r="5" spans="2:10" ht="15.6" thickTop="1" x14ac:dyDescent="0.25">
      <c r="B5" s="193" t="s">
        <v>28</v>
      </c>
      <c r="C5" s="194"/>
      <c r="D5" s="194"/>
      <c r="E5" s="194"/>
      <c r="F5" s="194"/>
      <c r="G5" s="194"/>
      <c r="H5" s="194"/>
      <c r="I5" s="194"/>
      <c r="J5" s="195"/>
    </row>
    <row r="6" spans="2:10" x14ac:dyDescent="0.25">
      <c r="B6" s="196" t="s">
        <v>29</v>
      </c>
      <c r="C6" s="197"/>
      <c r="D6" s="197"/>
      <c r="E6" s="197"/>
      <c r="F6" s="197"/>
      <c r="G6" s="197"/>
      <c r="H6" s="197"/>
      <c r="I6" s="197"/>
      <c r="J6" s="198"/>
    </row>
    <row r="7" spans="2:10" ht="15.6" thickBot="1" x14ac:dyDescent="0.3">
      <c r="B7" s="199" t="s">
        <v>61</v>
      </c>
      <c r="C7" s="200"/>
      <c r="D7" s="200"/>
      <c r="E7" s="200"/>
      <c r="F7" s="200"/>
      <c r="G7" s="200"/>
      <c r="H7" s="200"/>
      <c r="I7" s="200"/>
      <c r="J7" s="201"/>
    </row>
    <row r="8" spans="2:10" ht="16.2" thickTop="1" thickBot="1" x14ac:dyDescent="0.3">
      <c r="B8" s="202" t="s">
        <v>54</v>
      </c>
      <c r="C8" s="203"/>
      <c r="D8" s="33" t="s">
        <v>81</v>
      </c>
      <c r="E8" s="34" t="s">
        <v>30</v>
      </c>
      <c r="F8" s="204" t="s">
        <v>82</v>
      </c>
      <c r="G8" s="205"/>
      <c r="H8" s="206" t="s">
        <v>58</v>
      </c>
      <c r="I8" s="207"/>
      <c r="J8" s="208"/>
    </row>
    <row r="9" spans="2:10" ht="16.2" thickBot="1" x14ac:dyDescent="0.35">
      <c r="B9" s="35" t="s">
        <v>62</v>
      </c>
      <c r="C9" s="36"/>
      <c r="D9" s="209" t="s">
        <v>111</v>
      </c>
      <c r="E9" s="209"/>
      <c r="F9" s="209"/>
      <c r="G9" s="209"/>
      <c r="H9" s="209"/>
      <c r="I9" s="209"/>
      <c r="J9" s="210"/>
    </row>
    <row r="10" spans="2:10" x14ac:dyDescent="0.25">
      <c r="B10" s="211" t="s">
        <v>31</v>
      </c>
      <c r="C10" s="212"/>
      <c r="D10" s="212"/>
      <c r="E10" s="212"/>
      <c r="F10" s="212"/>
      <c r="G10" s="212"/>
      <c r="H10" s="212"/>
      <c r="I10" s="212"/>
      <c r="J10" s="213"/>
    </row>
    <row r="11" spans="2:10" ht="15.75" customHeight="1" x14ac:dyDescent="0.25">
      <c r="B11" s="214" t="s">
        <v>98</v>
      </c>
      <c r="C11" s="215"/>
      <c r="D11" s="215"/>
      <c r="E11" s="215"/>
      <c r="F11" s="215"/>
      <c r="G11" s="215"/>
      <c r="H11" s="215"/>
      <c r="I11" s="215"/>
      <c r="J11" s="216"/>
    </row>
    <row r="12" spans="2:10" ht="15.6" thickBot="1" x14ac:dyDescent="0.3">
      <c r="B12" s="217"/>
      <c r="C12" s="218"/>
      <c r="D12" s="218"/>
      <c r="E12" s="218"/>
      <c r="F12" s="218"/>
      <c r="G12" s="218"/>
      <c r="H12" s="218"/>
      <c r="I12" s="218"/>
      <c r="J12" s="219"/>
    </row>
    <row r="13" spans="2:10" ht="15.6" thickTop="1" x14ac:dyDescent="0.25">
      <c r="B13" s="37" t="s">
        <v>69</v>
      </c>
      <c r="C13" s="38"/>
      <c r="D13" s="38"/>
      <c r="E13" s="38"/>
      <c r="F13" s="38"/>
      <c r="G13" s="39"/>
      <c r="H13" s="39"/>
      <c r="I13" s="40"/>
      <c r="J13" s="41" t="s">
        <v>32</v>
      </c>
    </row>
    <row r="14" spans="2:10" x14ac:dyDescent="0.25">
      <c r="B14" s="189" t="s">
        <v>33</v>
      </c>
      <c r="C14" s="190"/>
      <c r="D14" s="190"/>
      <c r="E14" s="190"/>
      <c r="F14" s="190"/>
      <c r="G14" s="43" t="s">
        <v>50</v>
      </c>
      <c r="H14" s="44">
        <f>SUM(J25,J40)</f>
        <v>0</v>
      </c>
      <c r="I14" s="45"/>
      <c r="J14" s="46"/>
    </row>
    <row r="15" spans="2:10" x14ac:dyDescent="0.25">
      <c r="B15" s="189" t="s">
        <v>83</v>
      </c>
      <c r="C15" s="190"/>
      <c r="D15" s="190"/>
      <c r="E15" s="190"/>
      <c r="F15" s="190"/>
      <c r="G15" s="43" t="s">
        <v>51</v>
      </c>
      <c r="H15" s="44">
        <f>SUM(J27,J42)</f>
        <v>0</v>
      </c>
      <c r="I15" s="47"/>
      <c r="J15" s="46"/>
    </row>
    <row r="16" spans="2:10" x14ac:dyDescent="0.25">
      <c r="B16" s="189" t="s">
        <v>84</v>
      </c>
      <c r="C16" s="190"/>
      <c r="D16" s="190"/>
      <c r="E16" s="190"/>
      <c r="F16" s="190"/>
      <c r="G16" s="43" t="s">
        <v>120</v>
      </c>
      <c r="H16" s="44">
        <f>SUM(J29:J30,J44:J45)</f>
        <v>0</v>
      </c>
      <c r="I16" s="47"/>
      <c r="J16" s="46"/>
    </row>
    <row r="17" spans="2:12" ht="33.75" customHeight="1" x14ac:dyDescent="0.25">
      <c r="B17" s="250" t="s">
        <v>63</v>
      </c>
      <c r="C17" s="251"/>
      <c r="D17" s="251"/>
      <c r="E17" s="251"/>
      <c r="F17" s="252"/>
      <c r="G17" s="48" t="s">
        <v>40</v>
      </c>
      <c r="H17" s="44">
        <f>SUM(J26,J28,J31,J41,J43,J46)</f>
        <v>0</v>
      </c>
      <c r="I17" s="47"/>
      <c r="J17" s="46"/>
    </row>
    <row r="18" spans="2:12" x14ac:dyDescent="0.25">
      <c r="B18" s="253" t="s">
        <v>41</v>
      </c>
      <c r="C18" s="254"/>
      <c r="D18" s="254"/>
      <c r="E18" s="254"/>
      <c r="F18" s="254"/>
      <c r="G18" s="43" t="s">
        <v>53</v>
      </c>
      <c r="H18" s="44">
        <f>SUM(J47,J32)</f>
        <v>0</v>
      </c>
      <c r="I18" s="47"/>
      <c r="J18" s="46"/>
    </row>
    <row r="19" spans="2:12" ht="20.399999999999999" x14ac:dyDescent="0.25">
      <c r="B19" s="255" t="s">
        <v>64</v>
      </c>
      <c r="C19" s="251"/>
      <c r="D19" s="251"/>
      <c r="E19" s="251"/>
      <c r="F19" s="252"/>
      <c r="G19" s="48" t="s">
        <v>52</v>
      </c>
      <c r="H19" s="44">
        <f>J33</f>
        <v>0</v>
      </c>
      <c r="I19" s="47"/>
      <c r="J19" s="46"/>
    </row>
    <row r="20" spans="2:12" x14ac:dyDescent="0.25">
      <c r="B20" s="189" t="s">
        <v>34</v>
      </c>
      <c r="C20" s="190"/>
      <c r="D20" s="190"/>
      <c r="E20" s="190"/>
      <c r="F20" s="190"/>
      <c r="G20" s="47"/>
      <c r="H20" s="47"/>
      <c r="I20" s="44">
        <f>SUM(H14:H19)</f>
        <v>0</v>
      </c>
      <c r="J20" s="49"/>
    </row>
    <row r="21" spans="2:12" ht="20.399999999999999" x14ac:dyDescent="0.25">
      <c r="B21" s="189" t="s">
        <v>55</v>
      </c>
      <c r="C21" s="190"/>
      <c r="D21" s="190"/>
      <c r="E21" s="190"/>
      <c r="F21" s="190"/>
      <c r="G21" s="48" t="s">
        <v>56</v>
      </c>
      <c r="H21" s="44">
        <v>0</v>
      </c>
      <c r="I21" s="47"/>
      <c r="J21" s="50"/>
    </row>
    <row r="22" spans="2:12" ht="15.6" thickBot="1" x14ac:dyDescent="0.3">
      <c r="B22" s="189" t="s">
        <v>85</v>
      </c>
      <c r="C22" s="190"/>
      <c r="D22" s="190"/>
      <c r="E22" s="190"/>
      <c r="F22" s="190"/>
      <c r="G22" s="48" t="s">
        <v>57</v>
      </c>
      <c r="H22" s="47"/>
      <c r="I22" s="44">
        <f>SUM(H21,I20)</f>
        <v>0</v>
      </c>
      <c r="J22" s="50"/>
    </row>
    <row r="23" spans="2:12" ht="18.600000000000001" thickTop="1" x14ac:dyDescent="0.35">
      <c r="B23" s="235" t="s">
        <v>65</v>
      </c>
      <c r="C23" s="236"/>
      <c r="D23" s="236"/>
      <c r="E23" s="236"/>
      <c r="F23" s="236"/>
      <c r="G23" s="236"/>
      <c r="H23" s="236"/>
      <c r="I23" s="236"/>
      <c r="J23" s="237"/>
    </row>
    <row r="24" spans="2:12" ht="16.2" thickBot="1" x14ac:dyDescent="0.35">
      <c r="B24" s="238" t="s">
        <v>35</v>
      </c>
      <c r="C24" s="239"/>
      <c r="D24" s="239"/>
      <c r="E24" s="239"/>
      <c r="F24" s="239"/>
      <c r="G24" s="239"/>
      <c r="H24" s="239"/>
      <c r="I24" s="240"/>
      <c r="J24" s="51" t="s">
        <v>36</v>
      </c>
    </row>
    <row r="25" spans="2:12" ht="15.6" x14ac:dyDescent="0.3">
      <c r="B25" s="220" t="s">
        <v>42</v>
      </c>
      <c r="C25" s="221"/>
      <c r="D25" s="221"/>
      <c r="E25" s="221"/>
      <c r="F25" s="221"/>
      <c r="G25" s="221"/>
      <c r="H25" s="221"/>
      <c r="I25" s="222"/>
      <c r="J25" s="6">
        <v>0</v>
      </c>
    </row>
    <row r="26" spans="2:12" x14ac:dyDescent="0.25">
      <c r="B26" s="223" t="s">
        <v>16</v>
      </c>
      <c r="C26" s="224"/>
      <c r="D26" s="224"/>
      <c r="E26" s="224"/>
      <c r="F26" s="224"/>
      <c r="G26" s="224"/>
      <c r="H26" s="224"/>
      <c r="I26" s="225"/>
      <c r="J26" s="3">
        <f>J25*0.2</f>
        <v>0</v>
      </c>
    </row>
    <row r="27" spans="2:12" ht="15.6" x14ac:dyDescent="0.3">
      <c r="B27" s="226" t="s">
        <v>43</v>
      </c>
      <c r="C27" s="227"/>
      <c r="D27" s="227"/>
      <c r="E27" s="227"/>
      <c r="F27" s="227"/>
      <c r="G27" s="227"/>
      <c r="H27" s="227"/>
      <c r="I27" s="228"/>
      <c r="J27" s="6">
        <v>0</v>
      </c>
    </row>
    <row r="28" spans="2:12" x14ac:dyDescent="0.25">
      <c r="B28" s="223" t="s">
        <v>39</v>
      </c>
      <c r="C28" s="224"/>
      <c r="D28" s="224"/>
      <c r="E28" s="224"/>
      <c r="F28" s="224"/>
      <c r="G28" s="224"/>
      <c r="H28" s="224"/>
      <c r="I28" s="225"/>
      <c r="J28" s="3">
        <f>J27*0.15</f>
        <v>0</v>
      </c>
    </row>
    <row r="29" spans="2:12" ht="15.6" x14ac:dyDescent="0.3">
      <c r="B29" s="226" t="s">
        <v>44</v>
      </c>
      <c r="C29" s="227"/>
      <c r="D29" s="227"/>
      <c r="E29" s="227"/>
      <c r="F29" s="227"/>
      <c r="G29" s="227"/>
      <c r="H29" s="227"/>
      <c r="I29" s="228"/>
      <c r="J29" s="6">
        <v>0</v>
      </c>
      <c r="L29" s="57"/>
    </row>
    <row r="30" spans="2:12" x14ac:dyDescent="0.25">
      <c r="B30" s="52">
        <v>0.09</v>
      </c>
      <c r="C30" s="230" t="s">
        <v>78</v>
      </c>
      <c r="D30" s="230"/>
      <c r="E30" s="230"/>
      <c r="F30" s="230"/>
      <c r="G30" s="230"/>
      <c r="H30" s="230"/>
      <c r="I30" s="231"/>
      <c r="J30" s="2">
        <f>J29*B30</f>
        <v>0</v>
      </c>
    </row>
    <row r="31" spans="2:12" x14ac:dyDescent="0.25">
      <c r="B31" s="223" t="s">
        <v>38</v>
      </c>
      <c r="C31" s="224"/>
      <c r="D31" s="224"/>
      <c r="E31" s="224"/>
      <c r="F31" s="224"/>
      <c r="G31" s="224"/>
      <c r="H31" s="224"/>
      <c r="I31" s="225"/>
      <c r="J31" s="1">
        <f>SUM(J29:J30)*0.15</f>
        <v>0</v>
      </c>
    </row>
    <row r="32" spans="2:12" ht="15.6" x14ac:dyDescent="0.3">
      <c r="B32" s="226" t="s">
        <v>45</v>
      </c>
      <c r="C32" s="227"/>
      <c r="D32" s="227"/>
      <c r="E32" s="227"/>
      <c r="F32" s="227"/>
      <c r="G32" s="227"/>
      <c r="H32" s="227"/>
      <c r="I32" s="228"/>
      <c r="J32" s="6">
        <v>0</v>
      </c>
    </row>
    <row r="33" spans="2:13" x14ac:dyDescent="0.25">
      <c r="B33" s="229" t="s">
        <v>19</v>
      </c>
      <c r="C33" s="230"/>
      <c r="D33" s="230"/>
      <c r="E33" s="230"/>
      <c r="F33" s="230"/>
      <c r="G33" s="230"/>
      <c r="H33" s="230"/>
      <c r="I33" s="231"/>
      <c r="J33" s="3">
        <f>SUM(J42,J40,J44:J45)*0.06</f>
        <v>0</v>
      </c>
    </row>
    <row r="34" spans="2:13" ht="15.6" x14ac:dyDescent="0.3">
      <c r="B34" s="232" t="s">
        <v>17</v>
      </c>
      <c r="C34" s="233"/>
      <c r="D34" s="233"/>
      <c r="E34" s="233"/>
      <c r="F34" s="233"/>
      <c r="G34" s="233"/>
      <c r="H34" s="233"/>
      <c r="I34" s="234"/>
      <c r="J34" s="4">
        <f>SUM(J25,J27,J29,J30,J32)</f>
        <v>0</v>
      </c>
    </row>
    <row r="35" spans="2:13" ht="15.6" x14ac:dyDescent="0.3">
      <c r="B35" s="241" t="s">
        <v>18</v>
      </c>
      <c r="C35" s="242"/>
      <c r="D35" s="242"/>
      <c r="E35" s="242"/>
      <c r="F35" s="242"/>
      <c r="G35" s="242"/>
      <c r="H35" s="242"/>
      <c r="I35" s="243"/>
      <c r="J35" s="3">
        <f>SUM(J26,J28,J31,J33)</f>
        <v>0</v>
      </c>
    </row>
    <row r="36" spans="2:13" ht="16.2" thickBot="1" x14ac:dyDescent="0.35">
      <c r="B36" s="244" t="s">
        <v>66</v>
      </c>
      <c r="C36" s="245"/>
      <c r="D36" s="245"/>
      <c r="E36" s="245"/>
      <c r="F36" s="245"/>
      <c r="G36" s="245"/>
      <c r="H36" s="245"/>
      <c r="I36" s="246"/>
      <c r="J36" s="5">
        <f>SUM(J34+J35)</f>
        <v>0</v>
      </c>
    </row>
    <row r="37" spans="2:13" ht="16.2" thickTop="1" thickBot="1" x14ac:dyDescent="0.3"/>
    <row r="38" spans="2:13" ht="18.600000000000001" thickTop="1" x14ac:dyDescent="0.35">
      <c r="B38" s="235" t="s">
        <v>67</v>
      </c>
      <c r="C38" s="236"/>
      <c r="D38" s="236"/>
      <c r="E38" s="236"/>
      <c r="F38" s="236"/>
      <c r="G38" s="236"/>
      <c r="H38" s="236"/>
      <c r="I38" s="236"/>
      <c r="J38" s="237"/>
    </row>
    <row r="39" spans="2:13" ht="16.2" thickBot="1" x14ac:dyDescent="0.35">
      <c r="B39" s="238" t="s">
        <v>35</v>
      </c>
      <c r="C39" s="239"/>
      <c r="D39" s="239"/>
      <c r="E39" s="239"/>
      <c r="F39" s="239"/>
      <c r="G39" s="239"/>
      <c r="H39" s="239"/>
      <c r="I39" s="240"/>
      <c r="J39" s="51" t="s">
        <v>36</v>
      </c>
    </row>
    <row r="40" spans="2:13" ht="15.6" x14ac:dyDescent="0.3">
      <c r="B40" s="220" t="s">
        <v>46</v>
      </c>
      <c r="C40" s="221"/>
      <c r="D40" s="221"/>
      <c r="E40" s="221"/>
      <c r="F40" s="221"/>
      <c r="G40" s="221"/>
      <c r="H40" s="221"/>
      <c r="I40" s="222"/>
      <c r="J40" s="7">
        <v>0</v>
      </c>
    </row>
    <row r="41" spans="2:13" x14ac:dyDescent="0.25">
      <c r="B41" s="223" t="s">
        <v>16</v>
      </c>
      <c r="C41" s="224"/>
      <c r="D41" s="224"/>
      <c r="E41" s="224"/>
      <c r="F41" s="224"/>
      <c r="G41" s="224"/>
      <c r="H41" s="224"/>
      <c r="I41" s="225"/>
      <c r="J41" s="3">
        <f>J40*0.2</f>
        <v>0</v>
      </c>
    </row>
    <row r="42" spans="2:13" ht="15.6" x14ac:dyDescent="0.3">
      <c r="B42" s="226" t="s">
        <v>47</v>
      </c>
      <c r="C42" s="227"/>
      <c r="D42" s="227"/>
      <c r="E42" s="227"/>
      <c r="F42" s="227"/>
      <c r="G42" s="227"/>
      <c r="H42" s="227"/>
      <c r="I42" s="228"/>
      <c r="J42" s="6">
        <v>0</v>
      </c>
    </row>
    <row r="43" spans="2:13" x14ac:dyDescent="0.25">
      <c r="B43" s="223" t="s">
        <v>39</v>
      </c>
      <c r="C43" s="224"/>
      <c r="D43" s="224"/>
      <c r="E43" s="224"/>
      <c r="F43" s="224"/>
      <c r="G43" s="224"/>
      <c r="H43" s="224"/>
      <c r="I43" s="225"/>
      <c r="J43" s="3">
        <f>J42*0.15</f>
        <v>0</v>
      </c>
    </row>
    <row r="44" spans="2:13" ht="15.6" x14ac:dyDescent="0.3">
      <c r="B44" s="226" t="s">
        <v>48</v>
      </c>
      <c r="C44" s="227"/>
      <c r="D44" s="227"/>
      <c r="E44" s="227"/>
      <c r="F44" s="227"/>
      <c r="G44" s="227"/>
      <c r="H44" s="227"/>
      <c r="I44" s="228"/>
      <c r="J44" s="6">
        <v>0</v>
      </c>
      <c r="K44" s="53"/>
      <c r="M44" s="54"/>
    </row>
    <row r="45" spans="2:13" x14ac:dyDescent="0.25">
      <c r="B45" s="55">
        <v>0.09</v>
      </c>
      <c r="C45" s="230" t="s">
        <v>77</v>
      </c>
      <c r="D45" s="224"/>
      <c r="E45" s="224"/>
      <c r="F45" s="224"/>
      <c r="G45" s="224"/>
      <c r="H45" s="224"/>
      <c r="I45" s="225"/>
      <c r="J45" s="2">
        <f>J44*B45</f>
        <v>0</v>
      </c>
    </row>
    <row r="46" spans="2:13" x14ac:dyDescent="0.25">
      <c r="B46" s="223" t="s">
        <v>38</v>
      </c>
      <c r="C46" s="224"/>
      <c r="D46" s="224"/>
      <c r="E46" s="224"/>
      <c r="F46" s="224"/>
      <c r="G46" s="224"/>
      <c r="H46" s="224"/>
      <c r="I46" s="225"/>
      <c r="J46" s="1">
        <f>SUM(J44:J45)*0.15</f>
        <v>0</v>
      </c>
    </row>
    <row r="47" spans="2:13" ht="15.6" x14ac:dyDescent="0.3">
      <c r="B47" s="226" t="s">
        <v>49</v>
      </c>
      <c r="C47" s="227"/>
      <c r="D47" s="227"/>
      <c r="E47" s="227"/>
      <c r="F47" s="227"/>
      <c r="G47" s="227"/>
      <c r="H47" s="227"/>
      <c r="I47" s="228"/>
      <c r="J47" s="6">
        <v>0</v>
      </c>
    </row>
    <row r="48" spans="2:13" ht="15.6" x14ac:dyDescent="0.3">
      <c r="B48" s="232" t="s">
        <v>17</v>
      </c>
      <c r="C48" s="233"/>
      <c r="D48" s="233"/>
      <c r="E48" s="233"/>
      <c r="F48" s="233"/>
      <c r="G48" s="233"/>
      <c r="H48" s="233"/>
      <c r="I48" s="234"/>
      <c r="J48" s="4">
        <f>SUM(J40,J42,J44,J45,J47)</f>
        <v>0</v>
      </c>
    </row>
    <row r="49" spans="2:10" ht="15.6" x14ac:dyDescent="0.3">
      <c r="B49" s="241" t="s">
        <v>18</v>
      </c>
      <c r="C49" s="242"/>
      <c r="D49" s="242"/>
      <c r="E49" s="242"/>
      <c r="F49" s="242"/>
      <c r="G49" s="242"/>
      <c r="H49" s="242"/>
      <c r="I49" s="243"/>
      <c r="J49" s="3">
        <f>SUM(J41,J43,J46)</f>
        <v>0</v>
      </c>
    </row>
    <row r="50" spans="2:10" ht="16.2" thickBot="1" x14ac:dyDescent="0.35">
      <c r="B50" s="244" t="s">
        <v>68</v>
      </c>
      <c r="C50" s="245"/>
      <c r="D50" s="245"/>
      <c r="E50" s="245"/>
      <c r="F50" s="245"/>
      <c r="G50" s="245"/>
      <c r="H50" s="245"/>
      <c r="I50" s="246"/>
      <c r="J50" s="5">
        <f>SUM(J48,J49)</f>
        <v>0</v>
      </c>
    </row>
    <row r="51" spans="2:10" ht="15.6" thickTop="1" x14ac:dyDescent="0.25">
      <c r="J51" s="56"/>
    </row>
    <row r="52" spans="2:10" ht="15.6" x14ac:dyDescent="0.3">
      <c r="B52" s="256" t="s">
        <v>37</v>
      </c>
      <c r="C52" s="191"/>
      <c r="D52" s="191"/>
      <c r="E52" s="191"/>
      <c r="F52" s="191"/>
      <c r="G52" s="191"/>
      <c r="H52" s="191"/>
      <c r="I52" s="191"/>
      <c r="J52" s="191"/>
    </row>
  </sheetData>
  <sheetProtection algorithmName="SHA-512" hashValue="bhiYZ4BMrOseWi3zMAeIaJKKSHcEQzEsupCzVwfwb8g3eZNOjnJWLWeoralsn2GgYYspvkGb/kNgHu4oN2cLwg==" saltValue="qruyvA/3NTv31xgog6ckTA==" spinCount="100000" sheet="1" objects="1" scenarios="1"/>
  <protectedRanges>
    <protectedRange password="DE4E" sqref="G19:H19 D30 J30:J31 B40:I49 J45:J46 G14:G18 J14:J20 B25:B35 E25:I35 C25:D29 C31:D35" name="Range1"/>
    <protectedRange password="DE4E" sqref="H17" name="Range1_1"/>
  </protectedRanges>
  <mergeCells count="48">
    <mergeCell ref="B8:C8"/>
    <mergeCell ref="B16:F16"/>
    <mergeCell ref="B18:F18"/>
    <mergeCell ref="B32:I32"/>
    <mergeCell ref="B31:I31"/>
    <mergeCell ref="C30:I30"/>
    <mergeCell ref="B29:I29"/>
    <mergeCell ref="B27:I27"/>
    <mergeCell ref="B28:I28"/>
    <mergeCell ref="B22:F22"/>
    <mergeCell ref="B23:J23"/>
    <mergeCell ref="B24:I24"/>
    <mergeCell ref="B25:I25"/>
    <mergeCell ref="B26:I26"/>
    <mergeCell ref="B4:J4"/>
    <mergeCell ref="B2:J3"/>
    <mergeCell ref="B11:J12"/>
    <mergeCell ref="B10:J10"/>
    <mergeCell ref="B21:F21"/>
    <mergeCell ref="B15:F15"/>
    <mergeCell ref="B14:F14"/>
    <mergeCell ref="B5:J5"/>
    <mergeCell ref="B6:J6"/>
    <mergeCell ref="B7:J7"/>
    <mergeCell ref="F8:G8"/>
    <mergeCell ref="H8:J8"/>
    <mergeCell ref="D9:J9"/>
    <mergeCell ref="B17:F17"/>
    <mergeCell ref="B19:F19"/>
    <mergeCell ref="B20:F20"/>
    <mergeCell ref="C45:I45"/>
    <mergeCell ref="B34:I34"/>
    <mergeCell ref="B35:I35"/>
    <mergeCell ref="B36:I36"/>
    <mergeCell ref="B33:I33"/>
    <mergeCell ref="B44:I44"/>
    <mergeCell ref="B38:J38"/>
    <mergeCell ref="B39:I39"/>
    <mergeCell ref="B40:I40"/>
    <mergeCell ref="B43:I43"/>
    <mergeCell ref="B42:I42"/>
    <mergeCell ref="B41:I41"/>
    <mergeCell ref="B52:J52"/>
    <mergeCell ref="B48:I48"/>
    <mergeCell ref="B47:I47"/>
    <mergeCell ref="B46:I46"/>
    <mergeCell ref="B50:I50"/>
    <mergeCell ref="B49:I49"/>
  </mergeCells>
  <conditionalFormatting sqref="B2:J3">
    <cfRule type="colorScale" priority="1">
      <colorScale>
        <cfvo type="min"/>
        <cfvo type="max"/>
        <color rgb="FFFCFCFF"/>
        <color rgb="FFF8696B"/>
      </colorScale>
    </cfRule>
  </conditionalFormatting>
  <pageMargins left="0.7" right="0.7" top="0.75" bottom="0.75" header="0.3" footer="0.3"/>
  <pageSetup scale="8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63608A-1EB3-429B-976F-D64B171E7100}">
  <sheetPr codeName="Sheet16">
    <pageSetUpPr fitToPage="1"/>
  </sheetPr>
  <dimension ref="B2:M52"/>
  <sheetViews>
    <sheetView topLeftCell="A13" zoomScaleNormal="100" workbookViewId="0">
      <selection activeCell="L15" sqref="L15"/>
    </sheetView>
  </sheetViews>
  <sheetFormatPr defaultColWidth="8.90625" defaultRowHeight="15" x14ac:dyDescent="0.25"/>
  <cols>
    <col min="1" max="1" width="8.90625" style="32"/>
    <col min="2" max="2" width="6.36328125" style="32" customWidth="1"/>
    <col min="3" max="3" width="10.453125" style="32" customWidth="1"/>
    <col min="4" max="4" width="8.90625" style="32" customWidth="1"/>
    <col min="5" max="5" width="6.6328125" style="32" bestFit="1" customWidth="1"/>
    <col min="6" max="6" width="8.90625" style="32"/>
    <col min="7" max="7" width="9.54296875" style="32" bestFit="1" customWidth="1"/>
    <col min="8" max="8" width="7.81640625" style="32" bestFit="1" customWidth="1"/>
    <col min="9" max="9" width="11.453125" style="32" customWidth="1"/>
    <col min="10" max="10" width="21.54296875" style="32" customWidth="1"/>
    <col min="11" max="11" width="18" style="32" customWidth="1"/>
    <col min="12" max="16384" width="8.90625" style="32"/>
  </cols>
  <sheetData>
    <row r="2" spans="2:10" x14ac:dyDescent="0.25">
      <c r="B2" s="191"/>
      <c r="C2" s="191"/>
      <c r="D2" s="191"/>
      <c r="E2" s="191"/>
      <c r="F2" s="191"/>
      <c r="G2" s="191"/>
      <c r="H2" s="191"/>
      <c r="I2" s="191"/>
      <c r="J2" s="191"/>
    </row>
    <row r="3" spans="2:10" ht="41.25" customHeight="1" thickBot="1" x14ac:dyDescent="0.3">
      <c r="B3" s="192"/>
      <c r="C3" s="192"/>
      <c r="D3" s="192"/>
      <c r="E3" s="192"/>
      <c r="F3" s="192"/>
      <c r="G3" s="192"/>
      <c r="H3" s="192"/>
      <c r="I3" s="192"/>
      <c r="J3" s="192"/>
    </row>
    <row r="4" spans="2:10" ht="16.8" thickTop="1" thickBot="1" x14ac:dyDescent="0.3">
      <c r="B4" s="247" t="s">
        <v>118</v>
      </c>
      <c r="C4" s="248"/>
      <c r="D4" s="248"/>
      <c r="E4" s="248"/>
      <c r="F4" s="248"/>
      <c r="G4" s="248"/>
      <c r="H4" s="248"/>
      <c r="I4" s="248"/>
      <c r="J4" s="249"/>
    </row>
    <row r="5" spans="2:10" ht="15.6" thickTop="1" x14ac:dyDescent="0.25">
      <c r="B5" s="193" t="s">
        <v>28</v>
      </c>
      <c r="C5" s="194"/>
      <c r="D5" s="194"/>
      <c r="E5" s="194"/>
      <c r="F5" s="194"/>
      <c r="G5" s="194"/>
      <c r="H5" s="194"/>
      <c r="I5" s="194"/>
      <c r="J5" s="195"/>
    </row>
    <row r="6" spans="2:10" x14ac:dyDescent="0.25">
      <c r="B6" s="196" t="s">
        <v>29</v>
      </c>
      <c r="C6" s="197"/>
      <c r="D6" s="197"/>
      <c r="E6" s="197"/>
      <c r="F6" s="197"/>
      <c r="G6" s="197"/>
      <c r="H6" s="197"/>
      <c r="I6" s="197"/>
      <c r="J6" s="198"/>
    </row>
    <row r="7" spans="2:10" ht="15.6" thickBot="1" x14ac:dyDescent="0.3">
      <c r="B7" s="199" t="s">
        <v>61</v>
      </c>
      <c r="C7" s="200"/>
      <c r="D7" s="200"/>
      <c r="E7" s="200"/>
      <c r="F7" s="200"/>
      <c r="G7" s="200"/>
      <c r="H7" s="200"/>
      <c r="I7" s="200"/>
      <c r="J7" s="201"/>
    </row>
    <row r="8" spans="2:10" ht="16.2" thickTop="1" thickBot="1" x14ac:dyDescent="0.3">
      <c r="B8" s="202" t="s">
        <v>54</v>
      </c>
      <c r="C8" s="203"/>
      <c r="D8" s="33" t="s">
        <v>81</v>
      </c>
      <c r="E8" s="34" t="s">
        <v>30</v>
      </c>
      <c r="F8" s="204" t="s">
        <v>82</v>
      </c>
      <c r="G8" s="205"/>
      <c r="H8" s="206" t="s">
        <v>58</v>
      </c>
      <c r="I8" s="207"/>
      <c r="J8" s="208"/>
    </row>
    <row r="9" spans="2:10" ht="16.2" thickBot="1" x14ac:dyDescent="0.35">
      <c r="B9" s="35" t="s">
        <v>62</v>
      </c>
      <c r="C9" s="36"/>
      <c r="D9" s="209" t="s">
        <v>112</v>
      </c>
      <c r="E9" s="209"/>
      <c r="F9" s="209"/>
      <c r="G9" s="209"/>
      <c r="H9" s="209"/>
      <c r="I9" s="209"/>
      <c r="J9" s="210"/>
    </row>
    <row r="10" spans="2:10" x14ac:dyDescent="0.25">
      <c r="B10" s="211" t="s">
        <v>31</v>
      </c>
      <c r="C10" s="212"/>
      <c r="D10" s="212"/>
      <c r="E10" s="212"/>
      <c r="F10" s="212"/>
      <c r="G10" s="212"/>
      <c r="H10" s="212"/>
      <c r="I10" s="212"/>
      <c r="J10" s="213"/>
    </row>
    <row r="11" spans="2:10" ht="15.75" customHeight="1" x14ac:dyDescent="0.25">
      <c r="B11" s="214" t="s">
        <v>99</v>
      </c>
      <c r="C11" s="215"/>
      <c r="D11" s="215"/>
      <c r="E11" s="215"/>
      <c r="F11" s="215"/>
      <c r="G11" s="215"/>
      <c r="H11" s="215"/>
      <c r="I11" s="215"/>
      <c r="J11" s="216"/>
    </row>
    <row r="12" spans="2:10" ht="15.6" thickBot="1" x14ac:dyDescent="0.3">
      <c r="B12" s="217"/>
      <c r="C12" s="218"/>
      <c r="D12" s="218"/>
      <c r="E12" s="218"/>
      <c r="F12" s="218"/>
      <c r="G12" s="218"/>
      <c r="H12" s="218"/>
      <c r="I12" s="218"/>
      <c r="J12" s="219"/>
    </row>
    <row r="13" spans="2:10" ht="15.6" thickTop="1" x14ac:dyDescent="0.25">
      <c r="B13" s="37" t="s">
        <v>69</v>
      </c>
      <c r="C13" s="38"/>
      <c r="D13" s="38"/>
      <c r="E13" s="38"/>
      <c r="F13" s="38"/>
      <c r="G13" s="39"/>
      <c r="H13" s="39"/>
      <c r="I13" s="40"/>
      <c r="J13" s="41" t="s">
        <v>32</v>
      </c>
    </row>
    <row r="14" spans="2:10" x14ac:dyDescent="0.25">
      <c r="B14" s="189" t="s">
        <v>33</v>
      </c>
      <c r="C14" s="190"/>
      <c r="D14" s="190"/>
      <c r="E14" s="190"/>
      <c r="F14" s="190"/>
      <c r="G14" s="43" t="s">
        <v>50</v>
      </c>
      <c r="H14" s="44">
        <f>SUM(J25,J40)</f>
        <v>0</v>
      </c>
      <c r="I14" s="45"/>
      <c r="J14" s="46"/>
    </row>
    <row r="15" spans="2:10" x14ac:dyDescent="0.25">
      <c r="B15" s="189" t="s">
        <v>83</v>
      </c>
      <c r="C15" s="190"/>
      <c r="D15" s="190"/>
      <c r="E15" s="190"/>
      <c r="F15" s="190"/>
      <c r="G15" s="43" t="s">
        <v>51</v>
      </c>
      <c r="H15" s="44">
        <f>SUM(J27,J42)</f>
        <v>0</v>
      </c>
      <c r="I15" s="47"/>
      <c r="J15" s="46"/>
    </row>
    <row r="16" spans="2:10" x14ac:dyDescent="0.25">
      <c r="B16" s="189" t="s">
        <v>84</v>
      </c>
      <c r="C16" s="190"/>
      <c r="D16" s="190"/>
      <c r="E16" s="190"/>
      <c r="F16" s="190"/>
      <c r="G16" s="43" t="s">
        <v>120</v>
      </c>
      <c r="H16" s="44">
        <f>SUM(J29:J30,J44:J45)</f>
        <v>0</v>
      </c>
      <c r="I16" s="47"/>
      <c r="J16" s="46"/>
    </row>
    <row r="17" spans="2:12" ht="33.75" customHeight="1" x14ac:dyDescent="0.25">
      <c r="B17" s="250" t="s">
        <v>63</v>
      </c>
      <c r="C17" s="251"/>
      <c r="D17" s="251"/>
      <c r="E17" s="251"/>
      <c r="F17" s="252"/>
      <c r="G17" s="48" t="s">
        <v>40</v>
      </c>
      <c r="H17" s="44">
        <f>SUM(J26,J28,J31,J41,J43,J46)</f>
        <v>0</v>
      </c>
      <c r="I17" s="47"/>
      <c r="J17" s="46"/>
    </row>
    <row r="18" spans="2:12" x14ac:dyDescent="0.25">
      <c r="B18" s="253" t="s">
        <v>41</v>
      </c>
      <c r="C18" s="254"/>
      <c r="D18" s="254"/>
      <c r="E18" s="254"/>
      <c r="F18" s="254"/>
      <c r="G18" s="43" t="s">
        <v>53</v>
      </c>
      <c r="H18" s="44">
        <f>SUM(J47,J32)</f>
        <v>0</v>
      </c>
      <c r="I18" s="47"/>
      <c r="J18" s="46"/>
    </row>
    <row r="19" spans="2:12" ht="20.399999999999999" x14ac:dyDescent="0.25">
      <c r="B19" s="255" t="s">
        <v>64</v>
      </c>
      <c r="C19" s="251"/>
      <c r="D19" s="251"/>
      <c r="E19" s="251"/>
      <c r="F19" s="252"/>
      <c r="G19" s="48" t="s">
        <v>52</v>
      </c>
      <c r="H19" s="44">
        <f>J33</f>
        <v>0</v>
      </c>
      <c r="I19" s="47"/>
      <c r="J19" s="46"/>
    </row>
    <row r="20" spans="2:12" x14ac:dyDescent="0.25">
      <c r="B20" s="189" t="s">
        <v>34</v>
      </c>
      <c r="C20" s="190"/>
      <c r="D20" s="190"/>
      <c r="E20" s="190"/>
      <c r="F20" s="190"/>
      <c r="G20" s="47"/>
      <c r="H20" s="47"/>
      <c r="I20" s="44">
        <f>SUM(H14:H19)</f>
        <v>0</v>
      </c>
      <c r="J20" s="49"/>
    </row>
    <row r="21" spans="2:12" ht="20.399999999999999" x14ac:dyDescent="0.25">
      <c r="B21" s="189" t="s">
        <v>55</v>
      </c>
      <c r="C21" s="190"/>
      <c r="D21" s="190"/>
      <c r="E21" s="190"/>
      <c r="F21" s="190"/>
      <c r="G21" s="48" t="s">
        <v>56</v>
      </c>
      <c r="H21" s="44">
        <v>0</v>
      </c>
      <c r="I21" s="47"/>
      <c r="J21" s="50"/>
    </row>
    <row r="22" spans="2:12" ht="15.6" thickBot="1" x14ac:dyDescent="0.3">
      <c r="B22" s="189" t="s">
        <v>85</v>
      </c>
      <c r="C22" s="190"/>
      <c r="D22" s="190"/>
      <c r="E22" s="190"/>
      <c r="F22" s="190"/>
      <c r="G22" s="48" t="s">
        <v>57</v>
      </c>
      <c r="H22" s="47"/>
      <c r="I22" s="44">
        <f>SUM(H21,I20)</f>
        <v>0</v>
      </c>
      <c r="J22" s="50"/>
    </row>
    <row r="23" spans="2:12" ht="18.600000000000001" thickTop="1" x14ac:dyDescent="0.35">
      <c r="B23" s="235" t="s">
        <v>65</v>
      </c>
      <c r="C23" s="236"/>
      <c r="D23" s="236"/>
      <c r="E23" s="236"/>
      <c r="F23" s="236"/>
      <c r="G23" s="236"/>
      <c r="H23" s="236"/>
      <c r="I23" s="236"/>
      <c r="J23" s="237"/>
    </row>
    <row r="24" spans="2:12" ht="16.2" thickBot="1" x14ac:dyDescent="0.35">
      <c r="B24" s="238" t="s">
        <v>35</v>
      </c>
      <c r="C24" s="239"/>
      <c r="D24" s="239"/>
      <c r="E24" s="239"/>
      <c r="F24" s="239"/>
      <c r="G24" s="239"/>
      <c r="H24" s="239"/>
      <c r="I24" s="240"/>
      <c r="J24" s="51" t="s">
        <v>36</v>
      </c>
    </row>
    <row r="25" spans="2:12" ht="15.6" x14ac:dyDescent="0.3">
      <c r="B25" s="220" t="s">
        <v>42</v>
      </c>
      <c r="C25" s="221"/>
      <c r="D25" s="221"/>
      <c r="E25" s="221"/>
      <c r="F25" s="221"/>
      <c r="G25" s="221"/>
      <c r="H25" s="221"/>
      <c r="I25" s="222"/>
      <c r="J25" s="6">
        <v>0</v>
      </c>
    </row>
    <row r="26" spans="2:12" x14ac:dyDescent="0.25">
      <c r="B26" s="223" t="s">
        <v>16</v>
      </c>
      <c r="C26" s="224"/>
      <c r="D26" s="224"/>
      <c r="E26" s="224"/>
      <c r="F26" s="224"/>
      <c r="G26" s="224"/>
      <c r="H26" s="224"/>
      <c r="I26" s="225"/>
      <c r="J26" s="3">
        <f>J25*0.2</f>
        <v>0</v>
      </c>
    </row>
    <row r="27" spans="2:12" ht="15.6" x14ac:dyDescent="0.3">
      <c r="B27" s="226" t="s">
        <v>43</v>
      </c>
      <c r="C27" s="227"/>
      <c r="D27" s="227"/>
      <c r="E27" s="227"/>
      <c r="F27" s="227"/>
      <c r="G27" s="227"/>
      <c r="H27" s="227"/>
      <c r="I27" s="228"/>
      <c r="J27" s="6">
        <v>0</v>
      </c>
    </row>
    <row r="28" spans="2:12" x14ac:dyDescent="0.25">
      <c r="B28" s="223" t="s">
        <v>39</v>
      </c>
      <c r="C28" s="224"/>
      <c r="D28" s="224"/>
      <c r="E28" s="224"/>
      <c r="F28" s="224"/>
      <c r="G28" s="224"/>
      <c r="H28" s="224"/>
      <c r="I28" s="225"/>
      <c r="J28" s="3">
        <f>J27*0.15</f>
        <v>0</v>
      </c>
    </row>
    <row r="29" spans="2:12" ht="15.6" x14ac:dyDescent="0.3">
      <c r="B29" s="226" t="s">
        <v>44</v>
      </c>
      <c r="C29" s="227"/>
      <c r="D29" s="227"/>
      <c r="E29" s="227"/>
      <c r="F29" s="227"/>
      <c r="G29" s="227"/>
      <c r="H29" s="227"/>
      <c r="I29" s="228"/>
      <c r="J29" s="6">
        <v>0</v>
      </c>
      <c r="L29" s="57"/>
    </row>
    <row r="30" spans="2:12" x14ac:dyDescent="0.25">
      <c r="B30" s="52">
        <v>0.09</v>
      </c>
      <c r="C30" s="230" t="s">
        <v>78</v>
      </c>
      <c r="D30" s="230"/>
      <c r="E30" s="230"/>
      <c r="F30" s="230"/>
      <c r="G30" s="230"/>
      <c r="H30" s="230"/>
      <c r="I30" s="231"/>
      <c r="J30" s="2">
        <f>J29*B30</f>
        <v>0</v>
      </c>
    </row>
    <row r="31" spans="2:12" x14ac:dyDescent="0.25">
      <c r="B31" s="223" t="s">
        <v>38</v>
      </c>
      <c r="C31" s="224"/>
      <c r="D31" s="224"/>
      <c r="E31" s="224"/>
      <c r="F31" s="224"/>
      <c r="G31" s="224"/>
      <c r="H31" s="224"/>
      <c r="I31" s="225"/>
      <c r="J31" s="1">
        <f>SUM(J29:J30)*0.15</f>
        <v>0</v>
      </c>
    </row>
    <row r="32" spans="2:12" ht="15.6" x14ac:dyDescent="0.3">
      <c r="B32" s="226" t="s">
        <v>45</v>
      </c>
      <c r="C32" s="227"/>
      <c r="D32" s="227"/>
      <c r="E32" s="227"/>
      <c r="F32" s="227"/>
      <c r="G32" s="227"/>
      <c r="H32" s="227"/>
      <c r="I32" s="228"/>
      <c r="J32" s="6">
        <v>0</v>
      </c>
    </row>
    <row r="33" spans="2:13" x14ac:dyDescent="0.25">
      <c r="B33" s="229" t="s">
        <v>19</v>
      </c>
      <c r="C33" s="230"/>
      <c r="D33" s="230"/>
      <c r="E33" s="230"/>
      <c r="F33" s="230"/>
      <c r="G33" s="230"/>
      <c r="H33" s="230"/>
      <c r="I33" s="231"/>
      <c r="J33" s="3">
        <f>SUM(J42,J40,J44:J45)*0.06</f>
        <v>0</v>
      </c>
    </row>
    <row r="34" spans="2:13" ht="15.6" x14ac:dyDescent="0.3">
      <c r="B34" s="232" t="s">
        <v>17</v>
      </c>
      <c r="C34" s="233"/>
      <c r="D34" s="233"/>
      <c r="E34" s="233"/>
      <c r="F34" s="233"/>
      <c r="G34" s="233"/>
      <c r="H34" s="233"/>
      <c r="I34" s="234"/>
      <c r="J34" s="4">
        <f>SUM(J25,J27,J29,J30,J32)</f>
        <v>0</v>
      </c>
    </row>
    <row r="35" spans="2:13" ht="15.6" x14ac:dyDescent="0.3">
      <c r="B35" s="241" t="s">
        <v>18</v>
      </c>
      <c r="C35" s="242"/>
      <c r="D35" s="242"/>
      <c r="E35" s="242"/>
      <c r="F35" s="242"/>
      <c r="G35" s="242"/>
      <c r="H35" s="242"/>
      <c r="I35" s="243"/>
      <c r="J35" s="3">
        <f>SUM(J26,J28,J31,J33)</f>
        <v>0</v>
      </c>
    </row>
    <row r="36" spans="2:13" ht="16.2" thickBot="1" x14ac:dyDescent="0.35">
      <c r="B36" s="244" t="s">
        <v>66</v>
      </c>
      <c r="C36" s="245"/>
      <c r="D36" s="245"/>
      <c r="E36" s="245"/>
      <c r="F36" s="245"/>
      <c r="G36" s="245"/>
      <c r="H36" s="245"/>
      <c r="I36" s="246"/>
      <c r="J36" s="5">
        <f>SUM(J34+J35)</f>
        <v>0</v>
      </c>
    </row>
    <row r="37" spans="2:13" ht="16.2" thickTop="1" thickBot="1" x14ac:dyDescent="0.3"/>
    <row r="38" spans="2:13" ht="18.600000000000001" thickTop="1" x14ac:dyDescent="0.35">
      <c r="B38" s="235" t="s">
        <v>67</v>
      </c>
      <c r="C38" s="236"/>
      <c r="D38" s="236"/>
      <c r="E38" s="236"/>
      <c r="F38" s="236"/>
      <c r="G38" s="236"/>
      <c r="H38" s="236"/>
      <c r="I38" s="236"/>
      <c r="J38" s="237"/>
    </row>
    <row r="39" spans="2:13" ht="16.2" thickBot="1" x14ac:dyDescent="0.35">
      <c r="B39" s="238" t="s">
        <v>35</v>
      </c>
      <c r="C39" s="239"/>
      <c r="D39" s="239"/>
      <c r="E39" s="239"/>
      <c r="F39" s="239"/>
      <c r="G39" s="239"/>
      <c r="H39" s="239"/>
      <c r="I39" s="240"/>
      <c r="J39" s="51" t="s">
        <v>36</v>
      </c>
    </row>
    <row r="40" spans="2:13" ht="15.6" x14ac:dyDescent="0.3">
      <c r="B40" s="220" t="s">
        <v>46</v>
      </c>
      <c r="C40" s="221"/>
      <c r="D40" s="221"/>
      <c r="E40" s="221"/>
      <c r="F40" s="221"/>
      <c r="G40" s="221"/>
      <c r="H40" s="221"/>
      <c r="I40" s="222"/>
      <c r="J40" s="7">
        <v>0</v>
      </c>
    </row>
    <row r="41" spans="2:13" x14ac:dyDescent="0.25">
      <c r="B41" s="223" t="s">
        <v>16</v>
      </c>
      <c r="C41" s="224"/>
      <c r="D41" s="224"/>
      <c r="E41" s="224"/>
      <c r="F41" s="224"/>
      <c r="G41" s="224"/>
      <c r="H41" s="224"/>
      <c r="I41" s="225"/>
      <c r="J41" s="3">
        <f>J40*0.2</f>
        <v>0</v>
      </c>
    </row>
    <row r="42" spans="2:13" ht="15.6" x14ac:dyDescent="0.3">
      <c r="B42" s="226" t="s">
        <v>47</v>
      </c>
      <c r="C42" s="227"/>
      <c r="D42" s="227"/>
      <c r="E42" s="227"/>
      <c r="F42" s="227"/>
      <c r="G42" s="227"/>
      <c r="H42" s="227"/>
      <c r="I42" s="228"/>
      <c r="J42" s="6">
        <v>0</v>
      </c>
    </row>
    <row r="43" spans="2:13" x14ac:dyDescent="0.25">
      <c r="B43" s="223" t="s">
        <v>39</v>
      </c>
      <c r="C43" s="224"/>
      <c r="D43" s="224"/>
      <c r="E43" s="224"/>
      <c r="F43" s="224"/>
      <c r="G43" s="224"/>
      <c r="H43" s="224"/>
      <c r="I43" s="225"/>
      <c r="J43" s="3">
        <f>J42*0.15</f>
        <v>0</v>
      </c>
    </row>
    <row r="44" spans="2:13" ht="15.6" x14ac:dyDescent="0.3">
      <c r="B44" s="226" t="s">
        <v>48</v>
      </c>
      <c r="C44" s="227"/>
      <c r="D44" s="227"/>
      <c r="E44" s="227"/>
      <c r="F44" s="227"/>
      <c r="G44" s="227"/>
      <c r="H44" s="227"/>
      <c r="I44" s="228"/>
      <c r="J44" s="6">
        <v>0</v>
      </c>
      <c r="K44" s="53"/>
      <c r="M44" s="54"/>
    </row>
    <row r="45" spans="2:13" x14ac:dyDescent="0.25">
      <c r="B45" s="55">
        <v>0.09</v>
      </c>
      <c r="C45" s="230" t="s">
        <v>77</v>
      </c>
      <c r="D45" s="224"/>
      <c r="E45" s="224"/>
      <c r="F45" s="224"/>
      <c r="G45" s="224"/>
      <c r="H45" s="224"/>
      <c r="I45" s="225"/>
      <c r="J45" s="2">
        <f>J44*B45</f>
        <v>0</v>
      </c>
    </row>
    <row r="46" spans="2:13" x14ac:dyDescent="0.25">
      <c r="B46" s="223" t="s">
        <v>38</v>
      </c>
      <c r="C46" s="224"/>
      <c r="D46" s="224"/>
      <c r="E46" s="224"/>
      <c r="F46" s="224"/>
      <c r="G46" s="224"/>
      <c r="H46" s="224"/>
      <c r="I46" s="225"/>
      <c r="J46" s="1">
        <f>SUM(J44:J45)*0.15</f>
        <v>0</v>
      </c>
    </row>
    <row r="47" spans="2:13" ht="15.6" x14ac:dyDescent="0.3">
      <c r="B47" s="226" t="s">
        <v>49</v>
      </c>
      <c r="C47" s="227"/>
      <c r="D47" s="227"/>
      <c r="E47" s="227"/>
      <c r="F47" s="227"/>
      <c r="G47" s="227"/>
      <c r="H47" s="227"/>
      <c r="I47" s="228"/>
      <c r="J47" s="6">
        <v>0</v>
      </c>
    </row>
    <row r="48" spans="2:13" ht="15.6" x14ac:dyDescent="0.3">
      <c r="B48" s="232" t="s">
        <v>17</v>
      </c>
      <c r="C48" s="233"/>
      <c r="D48" s="233"/>
      <c r="E48" s="233"/>
      <c r="F48" s="233"/>
      <c r="G48" s="233"/>
      <c r="H48" s="233"/>
      <c r="I48" s="234"/>
      <c r="J48" s="4">
        <f>SUM(J40,J42,J44,J45,J47)</f>
        <v>0</v>
      </c>
    </row>
    <row r="49" spans="2:10" ht="15.6" x14ac:dyDescent="0.3">
      <c r="B49" s="241" t="s">
        <v>18</v>
      </c>
      <c r="C49" s="242"/>
      <c r="D49" s="242"/>
      <c r="E49" s="242"/>
      <c r="F49" s="242"/>
      <c r="G49" s="242"/>
      <c r="H49" s="242"/>
      <c r="I49" s="243"/>
      <c r="J49" s="3">
        <f>SUM(J41,J43,J46)</f>
        <v>0</v>
      </c>
    </row>
    <row r="50" spans="2:10" ht="16.2" thickBot="1" x14ac:dyDescent="0.35">
      <c r="B50" s="244" t="s">
        <v>68</v>
      </c>
      <c r="C50" s="245"/>
      <c r="D50" s="245"/>
      <c r="E50" s="245"/>
      <c r="F50" s="245"/>
      <c r="G50" s="245"/>
      <c r="H50" s="245"/>
      <c r="I50" s="246"/>
      <c r="J50" s="5">
        <f>SUM(J48,J49)</f>
        <v>0</v>
      </c>
    </row>
    <row r="51" spans="2:10" ht="15.6" thickTop="1" x14ac:dyDescent="0.25">
      <c r="J51" s="56"/>
    </row>
    <row r="52" spans="2:10" ht="15.6" x14ac:dyDescent="0.3">
      <c r="B52" s="256" t="s">
        <v>37</v>
      </c>
      <c r="C52" s="191"/>
      <c r="D52" s="191"/>
      <c r="E52" s="191"/>
      <c r="F52" s="191"/>
      <c r="G52" s="191"/>
      <c r="H52" s="191"/>
      <c r="I52" s="191"/>
      <c r="J52" s="191"/>
    </row>
  </sheetData>
  <sheetProtection algorithmName="SHA-512" hashValue="6UXJ/DzxaoAnXh60ml9zzcdendj+zrDLbkcyZQ96xZVxRA/b2+VczHGEY1E3HwPRWSkNxJXC4GD2yjFeosqNpg==" saltValue="mLqT66s5Eqg8iKW9B8qckA==" spinCount="100000" sheet="1" objects="1" scenarios="1"/>
  <protectedRanges>
    <protectedRange password="DE4E" sqref="G19:H19 D30 J30:J31 B40:I49 J45:J46 G14:G18 J14:J20 B25:B35 E25:I35 C25:D29 C31:D35" name="Range1"/>
    <protectedRange password="DE4E" sqref="H17" name="Range1_1"/>
  </protectedRanges>
  <mergeCells count="48">
    <mergeCell ref="B48:I48"/>
    <mergeCell ref="B49:I49"/>
    <mergeCell ref="B50:I50"/>
    <mergeCell ref="B52:J52"/>
    <mergeCell ref="B42:I42"/>
    <mergeCell ref="B43:I43"/>
    <mergeCell ref="B44:I44"/>
    <mergeCell ref="C45:I45"/>
    <mergeCell ref="B46:I46"/>
    <mergeCell ref="B47:I47"/>
    <mergeCell ref="B41:I41"/>
    <mergeCell ref="B29:I29"/>
    <mergeCell ref="C30:I30"/>
    <mergeCell ref="B31:I31"/>
    <mergeCell ref="B32:I32"/>
    <mergeCell ref="B33:I33"/>
    <mergeCell ref="B34:I34"/>
    <mergeCell ref="B35:I35"/>
    <mergeCell ref="B36:I36"/>
    <mergeCell ref="B38:J38"/>
    <mergeCell ref="B39:I39"/>
    <mergeCell ref="B40:I40"/>
    <mergeCell ref="B28:I28"/>
    <mergeCell ref="B17:F17"/>
    <mergeCell ref="B18:F18"/>
    <mergeCell ref="B19:F19"/>
    <mergeCell ref="B20:F20"/>
    <mergeCell ref="B21:F21"/>
    <mergeCell ref="B22:F22"/>
    <mergeCell ref="B23:J23"/>
    <mergeCell ref="B24:I24"/>
    <mergeCell ref="B25:I25"/>
    <mergeCell ref="B26:I26"/>
    <mergeCell ref="B27:I27"/>
    <mergeCell ref="B16:F16"/>
    <mergeCell ref="B2:J3"/>
    <mergeCell ref="B5:J5"/>
    <mergeCell ref="B6:J6"/>
    <mergeCell ref="B7:J7"/>
    <mergeCell ref="B8:C8"/>
    <mergeCell ref="F8:G8"/>
    <mergeCell ref="H8:J8"/>
    <mergeCell ref="D9:J9"/>
    <mergeCell ref="B10:J10"/>
    <mergeCell ref="B11:J12"/>
    <mergeCell ref="B14:F14"/>
    <mergeCell ref="B15:F15"/>
    <mergeCell ref="B4:J4"/>
  </mergeCells>
  <conditionalFormatting sqref="B2:J3">
    <cfRule type="colorScale" priority="1">
      <colorScale>
        <cfvo type="min"/>
        <cfvo type="max"/>
        <color rgb="FFFCFCFF"/>
        <color rgb="FFF8696B"/>
      </colorScale>
    </cfRule>
  </conditionalFormatting>
  <pageMargins left="0.7" right="0.7" top="0.75" bottom="0.75" header="0.3" footer="0.3"/>
  <pageSetup scale="8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03F16-3A0D-4FD7-BB54-8B605CFC5974}">
  <sheetPr codeName="Sheet13">
    <pageSetUpPr fitToPage="1"/>
  </sheetPr>
  <dimension ref="B2:M52"/>
  <sheetViews>
    <sheetView topLeftCell="A3" zoomScaleNormal="100" workbookViewId="0">
      <selection activeCell="J25" sqref="J25"/>
    </sheetView>
  </sheetViews>
  <sheetFormatPr defaultColWidth="8.90625" defaultRowHeight="15" x14ac:dyDescent="0.25"/>
  <cols>
    <col min="1" max="1" width="8.90625" style="32"/>
    <col min="2" max="2" width="6.36328125" style="32" customWidth="1"/>
    <col min="3" max="3" width="10.453125" style="32" customWidth="1"/>
    <col min="4" max="4" width="8.90625" style="32" customWidth="1"/>
    <col min="5" max="5" width="6.6328125" style="32" bestFit="1" customWidth="1"/>
    <col min="6" max="6" width="8.90625" style="32"/>
    <col min="7" max="7" width="9.54296875" style="32" bestFit="1" customWidth="1"/>
    <col min="8" max="8" width="7.81640625" style="32" bestFit="1" customWidth="1"/>
    <col min="9" max="9" width="11.453125" style="32" customWidth="1"/>
    <col min="10" max="10" width="21.54296875" style="32" customWidth="1"/>
    <col min="11" max="11" width="18" style="32" customWidth="1"/>
    <col min="12" max="16384" width="8.90625" style="32"/>
  </cols>
  <sheetData>
    <row r="2" spans="2:10" x14ac:dyDescent="0.25">
      <c r="B2" s="191"/>
      <c r="C2" s="191"/>
      <c r="D2" s="191"/>
      <c r="E2" s="191"/>
      <c r="F2" s="191"/>
      <c r="G2" s="191"/>
      <c r="H2" s="191"/>
      <c r="I2" s="191"/>
      <c r="J2" s="191"/>
    </row>
    <row r="3" spans="2:10" ht="41.25" customHeight="1" thickBot="1" x14ac:dyDescent="0.3">
      <c r="B3" s="192"/>
      <c r="C3" s="192"/>
      <c r="D3" s="192"/>
      <c r="E3" s="192"/>
      <c r="F3" s="192"/>
      <c r="G3" s="192"/>
      <c r="H3" s="192"/>
      <c r="I3" s="192"/>
      <c r="J3" s="192"/>
    </row>
    <row r="4" spans="2:10" ht="16.8" thickTop="1" thickBot="1" x14ac:dyDescent="0.3">
      <c r="B4" s="247" t="s">
        <v>118</v>
      </c>
      <c r="C4" s="248"/>
      <c r="D4" s="248"/>
      <c r="E4" s="248"/>
      <c r="F4" s="248"/>
      <c r="G4" s="248"/>
      <c r="H4" s="248"/>
      <c r="I4" s="248"/>
      <c r="J4" s="249"/>
    </row>
    <row r="5" spans="2:10" ht="15.6" thickTop="1" x14ac:dyDescent="0.25">
      <c r="B5" s="193" t="s">
        <v>28</v>
      </c>
      <c r="C5" s="194"/>
      <c r="D5" s="194"/>
      <c r="E5" s="194"/>
      <c r="F5" s="194"/>
      <c r="G5" s="194"/>
      <c r="H5" s="194"/>
      <c r="I5" s="194"/>
      <c r="J5" s="195"/>
    </row>
    <row r="6" spans="2:10" x14ac:dyDescent="0.25">
      <c r="B6" s="196" t="s">
        <v>29</v>
      </c>
      <c r="C6" s="197"/>
      <c r="D6" s="197"/>
      <c r="E6" s="197"/>
      <c r="F6" s="197"/>
      <c r="G6" s="197"/>
      <c r="H6" s="197"/>
      <c r="I6" s="197"/>
      <c r="J6" s="198"/>
    </row>
    <row r="7" spans="2:10" ht="15.6" thickBot="1" x14ac:dyDescent="0.3">
      <c r="B7" s="199" t="s">
        <v>61</v>
      </c>
      <c r="C7" s="200"/>
      <c r="D7" s="200"/>
      <c r="E7" s="200"/>
      <c r="F7" s="200"/>
      <c r="G7" s="200"/>
      <c r="H7" s="200"/>
      <c r="I7" s="200"/>
      <c r="J7" s="201"/>
    </row>
    <row r="8" spans="2:10" ht="16.2" thickTop="1" thickBot="1" x14ac:dyDescent="0.3">
      <c r="B8" s="202" t="s">
        <v>54</v>
      </c>
      <c r="C8" s="203"/>
      <c r="D8" s="33" t="s">
        <v>81</v>
      </c>
      <c r="E8" s="34" t="s">
        <v>30</v>
      </c>
      <c r="F8" s="204" t="s">
        <v>82</v>
      </c>
      <c r="G8" s="205"/>
      <c r="H8" s="206" t="s">
        <v>58</v>
      </c>
      <c r="I8" s="207"/>
      <c r="J8" s="208"/>
    </row>
    <row r="9" spans="2:10" ht="16.2" thickBot="1" x14ac:dyDescent="0.35">
      <c r="B9" s="35" t="s">
        <v>62</v>
      </c>
      <c r="C9" s="36"/>
      <c r="D9" s="209" t="s">
        <v>113</v>
      </c>
      <c r="E9" s="209"/>
      <c r="F9" s="209"/>
      <c r="G9" s="209"/>
      <c r="H9" s="209"/>
      <c r="I9" s="209"/>
      <c r="J9" s="210"/>
    </row>
    <row r="10" spans="2:10" x14ac:dyDescent="0.25">
      <c r="B10" s="211" t="s">
        <v>31</v>
      </c>
      <c r="C10" s="212"/>
      <c r="D10" s="212"/>
      <c r="E10" s="212"/>
      <c r="F10" s="212"/>
      <c r="G10" s="212"/>
      <c r="H10" s="212"/>
      <c r="I10" s="212"/>
      <c r="J10" s="213"/>
    </row>
    <row r="11" spans="2:10" ht="15.75" customHeight="1" x14ac:dyDescent="0.25">
      <c r="B11" s="214" t="s">
        <v>100</v>
      </c>
      <c r="C11" s="215"/>
      <c r="D11" s="215"/>
      <c r="E11" s="215"/>
      <c r="F11" s="215"/>
      <c r="G11" s="215"/>
      <c r="H11" s="215"/>
      <c r="I11" s="215"/>
      <c r="J11" s="216"/>
    </row>
    <row r="12" spans="2:10" ht="15.6" thickBot="1" x14ac:dyDescent="0.3">
      <c r="B12" s="217"/>
      <c r="C12" s="218"/>
      <c r="D12" s="218"/>
      <c r="E12" s="218"/>
      <c r="F12" s="218"/>
      <c r="G12" s="218"/>
      <c r="H12" s="218"/>
      <c r="I12" s="218"/>
      <c r="J12" s="219"/>
    </row>
    <row r="13" spans="2:10" ht="15.6" thickTop="1" x14ac:dyDescent="0.25">
      <c r="B13" s="37" t="s">
        <v>69</v>
      </c>
      <c r="C13" s="38"/>
      <c r="D13" s="38"/>
      <c r="E13" s="38"/>
      <c r="F13" s="38"/>
      <c r="G13" s="39"/>
      <c r="H13" s="39"/>
      <c r="I13" s="40"/>
      <c r="J13" s="41" t="s">
        <v>32</v>
      </c>
    </row>
    <row r="14" spans="2:10" x14ac:dyDescent="0.25">
      <c r="B14" s="189" t="s">
        <v>33</v>
      </c>
      <c r="C14" s="190"/>
      <c r="D14" s="190"/>
      <c r="E14" s="190"/>
      <c r="F14" s="190"/>
      <c r="G14" s="43" t="s">
        <v>50</v>
      </c>
      <c r="H14" s="44">
        <f>SUM(J25,J40)</f>
        <v>0</v>
      </c>
      <c r="I14" s="45"/>
      <c r="J14" s="46"/>
    </row>
    <row r="15" spans="2:10" x14ac:dyDescent="0.25">
      <c r="B15" s="189" t="s">
        <v>83</v>
      </c>
      <c r="C15" s="190"/>
      <c r="D15" s="190"/>
      <c r="E15" s="190"/>
      <c r="F15" s="190"/>
      <c r="G15" s="43" t="s">
        <v>51</v>
      </c>
      <c r="H15" s="44">
        <f>SUM(J27,J42)</f>
        <v>0</v>
      </c>
      <c r="I15" s="47"/>
      <c r="J15" s="46"/>
    </row>
    <row r="16" spans="2:10" x14ac:dyDescent="0.25">
      <c r="B16" s="189" t="s">
        <v>84</v>
      </c>
      <c r="C16" s="190"/>
      <c r="D16" s="190"/>
      <c r="E16" s="190"/>
      <c r="F16" s="190"/>
      <c r="G16" s="43" t="s">
        <v>120</v>
      </c>
      <c r="H16" s="44">
        <f>SUM(J29:J30,J44:J45)</f>
        <v>0</v>
      </c>
      <c r="I16" s="47"/>
      <c r="J16" s="46"/>
    </row>
    <row r="17" spans="2:12" ht="33.75" customHeight="1" x14ac:dyDescent="0.25">
      <c r="B17" s="250" t="s">
        <v>63</v>
      </c>
      <c r="C17" s="251"/>
      <c r="D17" s="251"/>
      <c r="E17" s="251"/>
      <c r="F17" s="252"/>
      <c r="G17" s="48" t="s">
        <v>40</v>
      </c>
      <c r="H17" s="44">
        <f>SUM(J26,J28,J31,J41,J43,J46)</f>
        <v>0</v>
      </c>
      <c r="I17" s="47"/>
      <c r="J17" s="46"/>
    </row>
    <row r="18" spans="2:12" x14ac:dyDescent="0.25">
      <c r="B18" s="253" t="s">
        <v>41</v>
      </c>
      <c r="C18" s="254"/>
      <c r="D18" s="254"/>
      <c r="E18" s="254"/>
      <c r="F18" s="254"/>
      <c r="G18" s="43" t="s">
        <v>53</v>
      </c>
      <c r="H18" s="44">
        <f>SUM(J47,J32)</f>
        <v>0</v>
      </c>
      <c r="I18" s="47"/>
      <c r="J18" s="46"/>
    </row>
    <row r="19" spans="2:12" ht="20.399999999999999" x14ac:dyDescent="0.25">
      <c r="B19" s="255" t="s">
        <v>64</v>
      </c>
      <c r="C19" s="251"/>
      <c r="D19" s="251"/>
      <c r="E19" s="251"/>
      <c r="F19" s="252"/>
      <c r="G19" s="48" t="s">
        <v>52</v>
      </c>
      <c r="H19" s="44">
        <f>J33</f>
        <v>0</v>
      </c>
      <c r="I19" s="47"/>
      <c r="J19" s="46"/>
    </row>
    <row r="20" spans="2:12" x14ac:dyDescent="0.25">
      <c r="B20" s="189" t="s">
        <v>34</v>
      </c>
      <c r="C20" s="190"/>
      <c r="D20" s="190"/>
      <c r="E20" s="190"/>
      <c r="F20" s="190"/>
      <c r="G20" s="47"/>
      <c r="H20" s="47"/>
      <c r="I20" s="44">
        <f>SUM(H14:H19)</f>
        <v>0</v>
      </c>
      <c r="J20" s="49"/>
    </row>
    <row r="21" spans="2:12" ht="20.399999999999999" x14ac:dyDescent="0.25">
      <c r="B21" s="189" t="s">
        <v>55</v>
      </c>
      <c r="C21" s="190"/>
      <c r="D21" s="190"/>
      <c r="E21" s="190"/>
      <c r="F21" s="190"/>
      <c r="G21" s="48" t="s">
        <v>56</v>
      </c>
      <c r="H21" s="44">
        <v>0</v>
      </c>
      <c r="I21" s="47"/>
      <c r="J21" s="50"/>
    </row>
    <row r="22" spans="2:12" ht="15.6" thickBot="1" x14ac:dyDescent="0.3">
      <c r="B22" s="189" t="s">
        <v>85</v>
      </c>
      <c r="C22" s="190"/>
      <c r="D22" s="190"/>
      <c r="E22" s="190"/>
      <c r="F22" s="190"/>
      <c r="G22" s="48" t="s">
        <v>57</v>
      </c>
      <c r="H22" s="47"/>
      <c r="I22" s="44">
        <f>SUM(H21,I20)</f>
        <v>0</v>
      </c>
      <c r="J22" s="50"/>
    </row>
    <row r="23" spans="2:12" ht="18.600000000000001" thickTop="1" x14ac:dyDescent="0.35">
      <c r="B23" s="235" t="s">
        <v>65</v>
      </c>
      <c r="C23" s="236"/>
      <c r="D23" s="236"/>
      <c r="E23" s="236"/>
      <c r="F23" s="236"/>
      <c r="G23" s="236"/>
      <c r="H23" s="236"/>
      <c r="I23" s="236"/>
      <c r="J23" s="237"/>
    </row>
    <row r="24" spans="2:12" ht="16.2" thickBot="1" x14ac:dyDescent="0.35">
      <c r="B24" s="238" t="s">
        <v>35</v>
      </c>
      <c r="C24" s="239"/>
      <c r="D24" s="239"/>
      <c r="E24" s="239"/>
      <c r="F24" s="239"/>
      <c r="G24" s="239"/>
      <c r="H24" s="239"/>
      <c r="I24" s="240"/>
      <c r="J24" s="51" t="s">
        <v>36</v>
      </c>
    </row>
    <row r="25" spans="2:12" ht="15.6" x14ac:dyDescent="0.3">
      <c r="B25" s="220" t="s">
        <v>42</v>
      </c>
      <c r="C25" s="221"/>
      <c r="D25" s="221"/>
      <c r="E25" s="221"/>
      <c r="F25" s="221"/>
      <c r="G25" s="221"/>
      <c r="H25" s="221"/>
      <c r="I25" s="222"/>
      <c r="J25" s="6">
        <v>0</v>
      </c>
    </row>
    <row r="26" spans="2:12" x14ac:dyDescent="0.25">
      <c r="B26" s="223" t="s">
        <v>16</v>
      </c>
      <c r="C26" s="224"/>
      <c r="D26" s="224"/>
      <c r="E26" s="224"/>
      <c r="F26" s="224"/>
      <c r="G26" s="224"/>
      <c r="H26" s="224"/>
      <c r="I26" s="225"/>
      <c r="J26" s="3">
        <f>J25*0.2</f>
        <v>0</v>
      </c>
    </row>
    <row r="27" spans="2:12" ht="15.6" x14ac:dyDescent="0.3">
      <c r="B27" s="226" t="s">
        <v>43</v>
      </c>
      <c r="C27" s="227"/>
      <c r="D27" s="227"/>
      <c r="E27" s="227"/>
      <c r="F27" s="227"/>
      <c r="G27" s="227"/>
      <c r="H27" s="227"/>
      <c r="I27" s="228"/>
      <c r="J27" s="6">
        <v>0</v>
      </c>
    </row>
    <row r="28" spans="2:12" x14ac:dyDescent="0.25">
      <c r="B28" s="223" t="s">
        <v>39</v>
      </c>
      <c r="C28" s="224"/>
      <c r="D28" s="224"/>
      <c r="E28" s="224"/>
      <c r="F28" s="224"/>
      <c r="G28" s="224"/>
      <c r="H28" s="224"/>
      <c r="I28" s="225"/>
      <c r="J28" s="3">
        <f>J27*0.15</f>
        <v>0</v>
      </c>
    </row>
    <row r="29" spans="2:12" ht="15.6" x14ac:dyDescent="0.3">
      <c r="B29" s="226" t="s">
        <v>44</v>
      </c>
      <c r="C29" s="227"/>
      <c r="D29" s="227"/>
      <c r="E29" s="227"/>
      <c r="F29" s="227"/>
      <c r="G29" s="227"/>
      <c r="H29" s="227"/>
      <c r="I29" s="228"/>
      <c r="J29" s="6">
        <v>0</v>
      </c>
      <c r="L29" s="57"/>
    </row>
    <row r="30" spans="2:12" x14ac:dyDescent="0.25">
      <c r="B30" s="52">
        <v>0.09</v>
      </c>
      <c r="C30" s="230" t="s">
        <v>78</v>
      </c>
      <c r="D30" s="230"/>
      <c r="E30" s="230"/>
      <c r="F30" s="230"/>
      <c r="G30" s="230"/>
      <c r="H30" s="230"/>
      <c r="I30" s="231"/>
      <c r="J30" s="2">
        <f>J29*B30</f>
        <v>0</v>
      </c>
    </row>
    <row r="31" spans="2:12" x14ac:dyDescent="0.25">
      <c r="B31" s="223" t="s">
        <v>38</v>
      </c>
      <c r="C31" s="224"/>
      <c r="D31" s="224"/>
      <c r="E31" s="224"/>
      <c r="F31" s="224"/>
      <c r="G31" s="224"/>
      <c r="H31" s="224"/>
      <c r="I31" s="225"/>
      <c r="J31" s="1">
        <f>SUM(J29:J30)*0.15</f>
        <v>0</v>
      </c>
    </row>
    <row r="32" spans="2:12" ht="15.6" x14ac:dyDescent="0.3">
      <c r="B32" s="226" t="s">
        <v>45</v>
      </c>
      <c r="C32" s="227"/>
      <c r="D32" s="227"/>
      <c r="E32" s="227"/>
      <c r="F32" s="227"/>
      <c r="G32" s="227"/>
      <c r="H32" s="227"/>
      <c r="I32" s="228"/>
      <c r="J32" s="6">
        <v>0</v>
      </c>
    </row>
    <row r="33" spans="2:13" x14ac:dyDescent="0.25">
      <c r="B33" s="229" t="s">
        <v>19</v>
      </c>
      <c r="C33" s="230"/>
      <c r="D33" s="230"/>
      <c r="E33" s="230"/>
      <c r="F33" s="230"/>
      <c r="G33" s="230"/>
      <c r="H33" s="230"/>
      <c r="I33" s="231"/>
      <c r="J33" s="3">
        <f>SUM(J42,J40,J44:J45)*0.06</f>
        <v>0</v>
      </c>
    </row>
    <row r="34" spans="2:13" ht="15.6" x14ac:dyDescent="0.3">
      <c r="B34" s="232" t="s">
        <v>17</v>
      </c>
      <c r="C34" s="233"/>
      <c r="D34" s="233"/>
      <c r="E34" s="233"/>
      <c r="F34" s="233"/>
      <c r="G34" s="233"/>
      <c r="H34" s="233"/>
      <c r="I34" s="234"/>
      <c r="J34" s="4">
        <f>SUM(J25,J27,J29,J30,J32)</f>
        <v>0</v>
      </c>
    </row>
    <row r="35" spans="2:13" ht="15.6" x14ac:dyDescent="0.3">
      <c r="B35" s="241" t="s">
        <v>18</v>
      </c>
      <c r="C35" s="242"/>
      <c r="D35" s="242"/>
      <c r="E35" s="242"/>
      <c r="F35" s="242"/>
      <c r="G35" s="242"/>
      <c r="H35" s="242"/>
      <c r="I35" s="243"/>
      <c r="J35" s="3">
        <f>SUM(J26,J28,J31,J33)</f>
        <v>0</v>
      </c>
    </row>
    <row r="36" spans="2:13" ht="16.2" thickBot="1" x14ac:dyDescent="0.35">
      <c r="B36" s="244" t="s">
        <v>66</v>
      </c>
      <c r="C36" s="245"/>
      <c r="D36" s="245"/>
      <c r="E36" s="245"/>
      <c r="F36" s="245"/>
      <c r="G36" s="245"/>
      <c r="H36" s="245"/>
      <c r="I36" s="246"/>
      <c r="J36" s="5">
        <f>SUM(J34+J35)</f>
        <v>0</v>
      </c>
    </row>
    <row r="37" spans="2:13" ht="16.2" thickTop="1" thickBot="1" x14ac:dyDescent="0.3"/>
    <row r="38" spans="2:13" ht="18.600000000000001" thickTop="1" x14ac:dyDescent="0.35">
      <c r="B38" s="235" t="s">
        <v>67</v>
      </c>
      <c r="C38" s="236"/>
      <c r="D38" s="236"/>
      <c r="E38" s="236"/>
      <c r="F38" s="236"/>
      <c r="G38" s="236"/>
      <c r="H38" s="236"/>
      <c r="I38" s="236"/>
      <c r="J38" s="237"/>
    </row>
    <row r="39" spans="2:13" ht="16.2" thickBot="1" x14ac:dyDescent="0.35">
      <c r="B39" s="238" t="s">
        <v>35</v>
      </c>
      <c r="C39" s="239"/>
      <c r="D39" s="239"/>
      <c r="E39" s="239"/>
      <c r="F39" s="239"/>
      <c r="G39" s="239"/>
      <c r="H39" s="239"/>
      <c r="I39" s="240"/>
      <c r="J39" s="51" t="s">
        <v>36</v>
      </c>
    </row>
    <row r="40" spans="2:13" ht="15.6" x14ac:dyDescent="0.3">
      <c r="B40" s="220" t="s">
        <v>46</v>
      </c>
      <c r="C40" s="221"/>
      <c r="D40" s="221"/>
      <c r="E40" s="221"/>
      <c r="F40" s="221"/>
      <c r="G40" s="221"/>
      <c r="H40" s="221"/>
      <c r="I40" s="222"/>
      <c r="J40" s="7">
        <v>0</v>
      </c>
    </row>
    <row r="41" spans="2:13" x14ac:dyDescent="0.25">
      <c r="B41" s="223" t="s">
        <v>16</v>
      </c>
      <c r="C41" s="224"/>
      <c r="D41" s="224"/>
      <c r="E41" s="224"/>
      <c r="F41" s="224"/>
      <c r="G41" s="224"/>
      <c r="H41" s="224"/>
      <c r="I41" s="225"/>
      <c r="J41" s="3">
        <f>J40*0.2</f>
        <v>0</v>
      </c>
    </row>
    <row r="42" spans="2:13" ht="15.6" x14ac:dyDescent="0.3">
      <c r="B42" s="226" t="s">
        <v>47</v>
      </c>
      <c r="C42" s="227"/>
      <c r="D42" s="227"/>
      <c r="E42" s="227"/>
      <c r="F42" s="227"/>
      <c r="G42" s="227"/>
      <c r="H42" s="227"/>
      <c r="I42" s="228"/>
      <c r="J42" s="6">
        <v>0</v>
      </c>
    </row>
    <row r="43" spans="2:13" x14ac:dyDescent="0.25">
      <c r="B43" s="223" t="s">
        <v>39</v>
      </c>
      <c r="C43" s="224"/>
      <c r="D43" s="224"/>
      <c r="E43" s="224"/>
      <c r="F43" s="224"/>
      <c r="G43" s="224"/>
      <c r="H43" s="224"/>
      <c r="I43" s="225"/>
      <c r="J43" s="3">
        <f>J42*0.15</f>
        <v>0</v>
      </c>
    </row>
    <row r="44" spans="2:13" ht="15.6" x14ac:dyDescent="0.3">
      <c r="B44" s="226" t="s">
        <v>48</v>
      </c>
      <c r="C44" s="227"/>
      <c r="D44" s="227"/>
      <c r="E44" s="227"/>
      <c r="F44" s="227"/>
      <c r="G44" s="227"/>
      <c r="H44" s="227"/>
      <c r="I44" s="228"/>
      <c r="J44" s="6">
        <v>0</v>
      </c>
      <c r="K44" s="53"/>
      <c r="M44" s="54"/>
    </row>
    <row r="45" spans="2:13" x14ac:dyDescent="0.25">
      <c r="B45" s="55">
        <v>0.09</v>
      </c>
      <c r="C45" s="230" t="s">
        <v>77</v>
      </c>
      <c r="D45" s="224"/>
      <c r="E45" s="224"/>
      <c r="F45" s="224"/>
      <c r="G45" s="224"/>
      <c r="H45" s="224"/>
      <c r="I45" s="225"/>
      <c r="J45" s="2">
        <f>J44*B45</f>
        <v>0</v>
      </c>
    </row>
    <row r="46" spans="2:13" x14ac:dyDescent="0.25">
      <c r="B46" s="223" t="s">
        <v>38</v>
      </c>
      <c r="C46" s="224"/>
      <c r="D46" s="224"/>
      <c r="E46" s="224"/>
      <c r="F46" s="224"/>
      <c r="G46" s="224"/>
      <c r="H46" s="224"/>
      <c r="I46" s="225"/>
      <c r="J46" s="1">
        <f>SUM(J44:J45)*0.15</f>
        <v>0</v>
      </c>
    </row>
    <row r="47" spans="2:13" ht="15.6" x14ac:dyDescent="0.3">
      <c r="B47" s="226" t="s">
        <v>49</v>
      </c>
      <c r="C47" s="227"/>
      <c r="D47" s="227"/>
      <c r="E47" s="227"/>
      <c r="F47" s="227"/>
      <c r="G47" s="227"/>
      <c r="H47" s="227"/>
      <c r="I47" s="228"/>
      <c r="J47" s="6">
        <v>0</v>
      </c>
    </row>
    <row r="48" spans="2:13" ht="15.6" x14ac:dyDescent="0.3">
      <c r="B48" s="232" t="s">
        <v>17</v>
      </c>
      <c r="C48" s="233"/>
      <c r="D48" s="233"/>
      <c r="E48" s="233"/>
      <c r="F48" s="233"/>
      <c r="G48" s="233"/>
      <c r="H48" s="233"/>
      <c r="I48" s="234"/>
      <c r="J48" s="4">
        <f>SUM(J40,J42,J44,J45,J47)</f>
        <v>0</v>
      </c>
    </row>
    <row r="49" spans="2:11" ht="15.6" x14ac:dyDescent="0.3">
      <c r="B49" s="241" t="s">
        <v>18</v>
      </c>
      <c r="C49" s="242"/>
      <c r="D49" s="242"/>
      <c r="E49" s="242"/>
      <c r="F49" s="242"/>
      <c r="G49" s="242"/>
      <c r="H49" s="242"/>
      <c r="I49" s="243"/>
      <c r="J49" s="3">
        <f>SUM(J41,J43,J46)</f>
        <v>0</v>
      </c>
      <c r="K49" s="54"/>
    </row>
    <row r="50" spans="2:11" ht="16.2" thickBot="1" x14ac:dyDescent="0.35">
      <c r="B50" s="244" t="s">
        <v>68</v>
      </c>
      <c r="C50" s="245"/>
      <c r="D50" s="245"/>
      <c r="E50" s="245"/>
      <c r="F50" s="245"/>
      <c r="G50" s="245"/>
      <c r="H50" s="245"/>
      <c r="I50" s="246"/>
      <c r="J50" s="5">
        <f>SUM(J48,J49)</f>
        <v>0</v>
      </c>
    </row>
    <row r="51" spans="2:11" ht="15.6" thickTop="1" x14ac:dyDescent="0.25">
      <c r="J51" s="56"/>
    </row>
    <row r="52" spans="2:11" ht="15.6" x14ac:dyDescent="0.3">
      <c r="B52" s="256" t="s">
        <v>37</v>
      </c>
      <c r="C52" s="191"/>
      <c r="D52" s="191"/>
      <c r="E52" s="191"/>
      <c r="F52" s="191"/>
      <c r="G52" s="191"/>
      <c r="H52" s="191"/>
      <c r="I52" s="191"/>
      <c r="J52" s="191"/>
    </row>
  </sheetData>
  <sheetProtection algorithmName="SHA-512" hashValue="f4nTWM6OtqKkXe9oUBQMvqCyg/0NUnCwCbwyqFOQ8gfAxaR/RkhQOAM6fMkfLxgDimz+AWIBQfmDCiTv65bp6g==" saltValue="FpYCtcscDkipDh8idb4acA==" spinCount="100000" sheet="1" objects="1" scenarios="1"/>
  <protectedRanges>
    <protectedRange password="DE4E" sqref="G19:H19 D30 J30:J31 B40:I49 J45:J46 G14:G18 J14:J20 B25:B35 E25:I35 C25:D29 C31:D35" name="Range1"/>
    <protectedRange password="DE4E" sqref="H17" name="Range1_1"/>
  </protectedRanges>
  <mergeCells count="48">
    <mergeCell ref="B48:I48"/>
    <mergeCell ref="B49:I49"/>
    <mergeCell ref="B50:I50"/>
    <mergeCell ref="B52:J52"/>
    <mergeCell ref="B42:I42"/>
    <mergeCell ref="B43:I43"/>
    <mergeCell ref="B44:I44"/>
    <mergeCell ref="C45:I45"/>
    <mergeCell ref="B46:I46"/>
    <mergeCell ref="B47:I47"/>
    <mergeCell ref="B41:I41"/>
    <mergeCell ref="B29:I29"/>
    <mergeCell ref="C30:I30"/>
    <mergeCell ref="B31:I31"/>
    <mergeCell ref="B32:I32"/>
    <mergeCell ref="B33:I33"/>
    <mergeCell ref="B34:I34"/>
    <mergeCell ref="B35:I35"/>
    <mergeCell ref="B36:I36"/>
    <mergeCell ref="B38:J38"/>
    <mergeCell ref="B39:I39"/>
    <mergeCell ref="B40:I40"/>
    <mergeCell ref="B28:I28"/>
    <mergeCell ref="B17:F17"/>
    <mergeCell ref="B18:F18"/>
    <mergeCell ref="B19:F19"/>
    <mergeCell ref="B20:F20"/>
    <mergeCell ref="B21:F21"/>
    <mergeCell ref="B22:F22"/>
    <mergeCell ref="B23:J23"/>
    <mergeCell ref="B24:I24"/>
    <mergeCell ref="B25:I25"/>
    <mergeCell ref="B26:I26"/>
    <mergeCell ref="B27:I27"/>
    <mergeCell ref="B16:F16"/>
    <mergeCell ref="B2:J3"/>
    <mergeCell ref="B5:J5"/>
    <mergeCell ref="B6:J6"/>
    <mergeCell ref="B7:J7"/>
    <mergeCell ref="B8:C8"/>
    <mergeCell ref="F8:G8"/>
    <mergeCell ref="H8:J8"/>
    <mergeCell ref="D9:J9"/>
    <mergeCell ref="B10:J10"/>
    <mergeCell ref="B11:J12"/>
    <mergeCell ref="B14:F14"/>
    <mergeCell ref="B15:F15"/>
    <mergeCell ref="B4:J4"/>
  </mergeCells>
  <conditionalFormatting sqref="B2:J3">
    <cfRule type="colorScale" priority="1">
      <colorScale>
        <cfvo type="min"/>
        <cfvo type="max"/>
        <color rgb="FFFCFCFF"/>
        <color rgb="FFF8696B"/>
      </colorScale>
    </cfRule>
  </conditionalFormatting>
  <pageMargins left="0.7" right="0.7" top="0.75" bottom="0.75" header="0.3" footer="0.3"/>
  <pageSetup scale="8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EF084-B85A-4506-A26D-F4EB112056F4}">
  <sheetPr codeName="Sheet23">
    <pageSetUpPr fitToPage="1"/>
  </sheetPr>
  <dimension ref="B2:M52"/>
  <sheetViews>
    <sheetView zoomScaleNormal="100" workbookViewId="0">
      <selection activeCell="M40" sqref="M40"/>
    </sheetView>
  </sheetViews>
  <sheetFormatPr defaultColWidth="8.90625" defaultRowHeight="15" x14ac:dyDescent="0.25"/>
  <cols>
    <col min="1" max="1" width="8.90625" style="32"/>
    <col min="2" max="2" width="6.36328125" style="32" customWidth="1"/>
    <col min="3" max="3" width="10.453125" style="32" customWidth="1"/>
    <col min="4" max="4" width="8.90625" style="32" customWidth="1"/>
    <col min="5" max="5" width="6.6328125" style="32" bestFit="1" customWidth="1"/>
    <col min="6" max="6" width="8.90625" style="32"/>
    <col min="7" max="7" width="9.54296875" style="32" bestFit="1" customWidth="1"/>
    <col min="8" max="8" width="7.81640625" style="32" bestFit="1" customWidth="1"/>
    <col min="9" max="9" width="11.453125" style="32" customWidth="1"/>
    <col min="10" max="10" width="21.54296875" style="32" customWidth="1"/>
    <col min="11" max="11" width="18" style="32" customWidth="1"/>
    <col min="12" max="16384" width="8.90625" style="32"/>
  </cols>
  <sheetData>
    <row r="2" spans="2:10" x14ac:dyDescent="0.25">
      <c r="B2" s="191"/>
      <c r="C2" s="191"/>
      <c r="D2" s="191"/>
      <c r="E2" s="191"/>
      <c r="F2" s="191"/>
      <c r="G2" s="191"/>
      <c r="H2" s="191"/>
      <c r="I2" s="191"/>
      <c r="J2" s="191"/>
    </row>
    <row r="3" spans="2:10" ht="41.25" customHeight="1" thickBot="1" x14ac:dyDescent="0.3">
      <c r="B3" s="192"/>
      <c r="C3" s="192"/>
      <c r="D3" s="192"/>
      <c r="E3" s="192"/>
      <c r="F3" s="192"/>
      <c r="G3" s="192"/>
      <c r="H3" s="192"/>
      <c r="I3" s="192"/>
      <c r="J3" s="192"/>
    </row>
    <row r="4" spans="2:10" ht="16.8" thickTop="1" thickBot="1" x14ac:dyDescent="0.3">
      <c r="B4" s="247" t="s">
        <v>118</v>
      </c>
      <c r="C4" s="248"/>
      <c r="D4" s="248"/>
      <c r="E4" s="248"/>
      <c r="F4" s="248"/>
      <c r="G4" s="248"/>
      <c r="H4" s="248"/>
      <c r="I4" s="248"/>
      <c r="J4" s="249"/>
    </row>
    <row r="5" spans="2:10" ht="15.6" thickTop="1" x14ac:dyDescent="0.25">
      <c r="B5" s="193" t="s">
        <v>28</v>
      </c>
      <c r="C5" s="194"/>
      <c r="D5" s="194"/>
      <c r="E5" s="194"/>
      <c r="F5" s="194"/>
      <c r="G5" s="194"/>
      <c r="H5" s="194"/>
      <c r="I5" s="194"/>
      <c r="J5" s="195"/>
    </row>
    <row r="6" spans="2:10" x14ac:dyDescent="0.25">
      <c r="B6" s="196" t="s">
        <v>29</v>
      </c>
      <c r="C6" s="197"/>
      <c r="D6" s="197"/>
      <c r="E6" s="197"/>
      <c r="F6" s="197"/>
      <c r="G6" s="197"/>
      <c r="H6" s="197"/>
      <c r="I6" s="197"/>
      <c r="J6" s="198"/>
    </row>
    <row r="7" spans="2:10" ht="15.6" thickBot="1" x14ac:dyDescent="0.3">
      <c r="B7" s="199" t="s">
        <v>61</v>
      </c>
      <c r="C7" s="200"/>
      <c r="D7" s="200"/>
      <c r="E7" s="200"/>
      <c r="F7" s="200"/>
      <c r="G7" s="200"/>
      <c r="H7" s="200"/>
      <c r="I7" s="200"/>
      <c r="J7" s="201"/>
    </row>
    <row r="8" spans="2:10" ht="16.2" thickTop="1" thickBot="1" x14ac:dyDescent="0.3">
      <c r="B8" s="202" t="s">
        <v>54</v>
      </c>
      <c r="C8" s="203"/>
      <c r="D8" s="33" t="s">
        <v>81</v>
      </c>
      <c r="E8" s="34" t="s">
        <v>30</v>
      </c>
      <c r="F8" s="204" t="s">
        <v>82</v>
      </c>
      <c r="G8" s="205"/>
      <c r="H8" s="206" t="s">
        <v>58</v>
      </c>
      <c r="I8" s="207"/>
      <c r="J8" s="208"/>
    </row>
    <row r="9" spans="2:10" ht="16.2" thickBot="1" x14ac:dyDescent="0.35">
      <c r="B9" s="35" t="s">
        <v>62</v>
      </c>
      <c r="C9" s="36"/>
      <c r="D9" s="209" t="s">
        <v>115</v>
      </c>
      <c r="E9" s="209"/>
      <c r="F9" s="209"/>
      <c r="G9" s="209"/>
      <c r="H9" s="209"/>
      <c r="I9" s="209"/>
      <c r="J9" s="210"/>
    </row>
    <row r="10" spans="2:10" x14ac:dyDescent="0.25">
      <c r="B10" s="211" t="s">
        <v>31</v>
      </c>
      <c r="C10" s="212"/>
      <c r="D10" s="212"/>
      <c r="E10" s="212"/>
      <c r="F10" s="212"/>
      <c r="G10" s="212"/>
      <c r="H10" s="212"/>
      <c r="I10" s="212"/>
      <c r="J10" s="213"/>
    </row>
    <row r="11" spans="2:10" ht="15.75" customHeight="1" x14ac:dyDescent="0.25">
      <c r="B11" s="214" t="s">
        <v>89</v>
      </c>
      <c r="C11" s="215"/>
      <c r="D11" s="215"/>
      <c r="E11" s="215"/>
      <c r="F11" s="215"/>
      <c r="G11" s="215"/>
      <c r="H11" s="215"/>
      <c r="I11" s="215"/>
      <c r="J11" s="216"/>
    </row>
    <row r="12" spans="2:10" ht="29.25" customHeight="1" thickBot="1" x14ac:dyDescent="0.3">
      <c r="B12" s="217"/>
      <c r="C12" s="218"/>
      <c r="D12" s="218"/>
      <c r="E12" s="218"/>
      <c r="F12" s="218"/>
      <c r="G12" s="218"/>
      <c r="H12" s="218"/>
      <c r="I12" s="218"/>
      <c r="J12" s="219"/>
    </row>
    <row r="13" spans="2:10" ht="15.6" thickTop="1" x14ac:dyDescent="0.25">
      <c r="B13" s="37" t="s">
        <v>69</v>
      </c>
      <c r="C13" s="38"/>
      <c r="D13" s="38"/>
      <c r="E13" s="38"/>
      <c r="F13" s="38"/>
      <c r="G13" s="39"/>
      <c r="H13" s="39"/>
      <c r="I13" s="40"/>
      <c r="J13" s="41" t="s">
        <v>32</v>
      </c>
    </row>
    <row r="14" spans="2:10" x14ac:dyDescent="0.25">
      <c r="B14" s="189" t="s">
        <v>33</v>
      </c>
      <c r="C14" s="190"/>
      <c r="D14" s="190"/>
      <c r="E14" s="190"/>
      <c r="F14" s="190"/>
      <c r="G14" s="43" t="s">
        <v>50</v>
      </c>
      <c r="H14" s="44">
        <f>SUM(J25,J40)</f>
        <v>0</v>
      </c>
      <c r="I14" s="45"/>
      <c r="J14" s="46"/>
    </row>
    <row r="15" spans="2:10" x14ac:dyDescent="0.25">
      <c r="B15" s="189" t="s">
        <v>83</v>
      </c>
      <c r="C15" s="190"/>
      <c r="D15" s="190"/>
      <c r="E15" s="190"/>
      <c r="F15" s="190"/>
      <c r="G15" s="43" t="s">
        <v>51</v>
      </c>
      <c r="H15" s="44">
        <f>SUM(J27,J42)</f>
        <v>0</v>
      </c>
      <c r="I15" s="47"/>
      <c r="J15" s="46"/>
    </row>
    <row r="16" spans="2:10" x14ac:dyDescent="0.25">
      <c r="B16" s="189" t="s">
        <v>84</v>
      </c>
      <c r="C16" s="190"/>
      <c r="D16" s="190"/>
      <c r="E16" s="190"/>
      <c r="F16" s="190"/>
      <c r="G16" s="43" t="s">
        <v>120</v>
      </c>
      <c r="H16" s="44">
        <f>SUM(J29:J30,J44:J45)</f>
        <v>0</v>
      </c>
      <c r="I16" s="47"/>
      <c r="J16" s="46"/>
    </row>
    <row r="17" spans="2:12" ht="33.75" customHeight="1" x14ac:dyDescent="0.25">
      <c r="B17" s="250" t="s">
        <v>63</v>
      </c>
      <c r="C17" s="251"/>
      <c r="D17" s="251"/>
      <c r="E17" s="251"/>
      <c r="F17" s="252"/>
      <c r="G17" s="48" t="s">
        <v>40</v>
      </c>
      <c r="H17" s="44">
        <f>SUM(J26,J28,J31,J41,J43,J46)</f>
        <v>0</v>
      </c>
      <c r="I17" s="47"/>
      <c r="J17" s="46"/>
    </row>
    <row r="18" spans="2:12" x14ac:dyDescent="0.25">
      <c r="B18" s="253" t="s">
        <v>41</v>
      </c>
      <c r="C18" s="254"/>
      <c r="D18" s="254"/>
      <c r="E18" s="254"/>
      <c r="F18" s="254"/>
      <c r="G18" s="43" t="s">
        <v>53</v>
      </c>
      <c r="H18" s="44">
        <f>SUM(J47,J32)</f>
        <v>0</v>
      </c>
      <c r="I18" s="47"/>
      <c r="J18" s="46"/>
    </row>
    <row r="19" spans="2:12" ht="20.399999999999999" x14ac:dyDescent="0.25">
      <c r="B19" s="255" t="s">
        <v>64</v>
      </c>
      <c r="C19" s="251"/>
      <c r="D19" s="251"/>
      <c r="E19" s="251"/>
      <c r="F19" s="252"/>
      <c r="G19" s="48" t="s">
        <v>52</v>
      </c>
      <c r="H19" s="44">
        <f>J33</f>
        <v>0</v>
      </c>
      <c r="I19" s="47"/>
      <c r="J19" s="46"/>
    </row>
    <row r="20" spans="2:12" x14ac:dyDescent="0.25">
      <c r="B20" s="189" t="s">
        <v>34</v>
      </c>
      <c r="C20" s="190"/>
      <c r="D20" s="190"/>
      <c r="E20" s="190"/>
      <c r="F20" s="190"/>
      <c r="G20" s="47"/>
      <c r="H20" s="47"/>
      <c r="I20" s="44">
        <f>SUM(H14:H19)</f>
        <v>0</v>
      </c>
      <c r="J20" s="49"/>
    </row>
    <row r="21" spans="2:12" ht="20.399999999999999" x14ac:dyDescent="0.25">
      <c r="B21" s="189" t="s">
        <v>55</v>
      </c>
      <c r="C21" s="190"/>
      <c r="D21" s="190"/>
      <c r="E21" s="190"/>
      <c r="F21" s="190"/>
      <c r="G21" s="48" t="s">
        <v>56</v>
      </c>
      <c r="H21" s="44">
        <v>0</v>
      </c>
      <c r="I21" s="47"/>
      <c r="J21" s="50"/>
    </row>
    <row r="22" spans="2:12" ht="15.6" thickBot="1" x14ac:dyDescent="0.3">
      <c r="B22" s="189" t="s">
        <v>85</v>
      </c>
      <c r="C22" s="190"/>
      <c r="D22" s="190"/>
      <c r="E22" s="190"/>
      <c r="F22" s="190"/>
      <c r="G22" s="48" t="s">
        <v>57</v>
      </c>
      <c r="H22" s="47"/>
      <c r="I22" s="44">
        <f>SUM(H21,I20)</f>
        <v>0</v>
      </c>
      <c r="J22" s="50"/>
    </row>
    <row r="23" spans="2:12" ht="18.600000000000001" thickTop="1" x14ac:dyDescent="0.35">
      <c r="B23" s="235" t="s">
        <v>65</v>
      </c>
      <c r="C23" s="236"/>
      <c r="D23" s="236"/>
      <c r="E23" s="236"/>
      <c r="F23" s="236"/>
      <c r="G23" s="236"/>
      <c r="H23" s="236"/>
      <c r="I23" s="236"/>
      <c r="J23" s="237"/>
    </row>
    <row r="24" spans="2:12" ht="16.2" thickBot="1" x14ac:dyDescent="0.35">
      <c r="B24" s="238" t="s">
        <v>35</v>
      </c>
      <c r="C24" s="239"/>
      <c r="D24" s="239"/>
      <c r="E24" s="239"/>
      <c r="F24" s="239"/>
      <c r="G24" s="239"/>
      <c r="H24" s="239"/>
      <c r="I24" s="240"/>
      <c r="J24" s="51" t="s">
        <v>36</v>
      </c>
    </row>
    <row r="25" spans="2:12" ht="15.6" x14ac:dyDescent="0.3">
      <c r="B25" s="220" t="s">
        <v>42</v>
      </c>
      <c r="C25" s="221"/>
      <c r="D25" s="221"/>
      <c r="E25" s="221"/>
      <c r="F25" s="221"/>
      <c r="G25" s="221"/>
      <c r="H25" s="221"/>
      <c r="I25" s="222"/>
      <c r="J25" s="6">
        <v>0</v>
      </c>
    </row>
    <row r="26" spans="2:12" x14ac:dyDescent="0.25">
      <c r="B26" s="223" t="s">
        <v>16</v>
      </c>
      <c r="C26" s="224"/>
      <c r="D26" s="224"/>
      <c r="E26" s="224"/>
      <c r="F26" s="224"/>
      <c r="G26" s="224"/>
      <c r="H26" s="224"/>
      <c r="I26" s="225"/>
      <c r="J26" s="3">
        <f>J25*0.2</f>
        <v>0</v>
      </c>
    </row>
    <row r="27" spans="2:12" ht="15.6" x14ac:dyDescent="0.3">
      <c r="B27" s="226" t="s">
        <v>43</v>
      </c>
      <c r="C27" s="227"/>
      <c r="D27" s="227"/>
      <c r="E27" s="227"/>
      <c r="F27" s="227"/>
      <c r="G27" s="227"/>
      <c r="H27" s="227"/>
      <c r="I27" s="228"/>
      <c r="J27" s="6">
        <v>0</v>
      </c>
    </row>
    <row r="28" spans="2:12" x14ac:dyDescent="0.25">
      <c r="B28" s="223" t="s">
        <v>39</v>
      </c>
      <c r="C28" s="224"/>
      <c r="D28" s="224"/>
      <c r="E28" s="224"/>
      <c r="F28" s="224"/>
      <c r="G28" s="224"/>
      <c r="H28" s="224"/>
      <c r="I28" s="225"/>
      <c r="J28" s="3">
        <f>J27*0.15</f>
        <v>0</v>
      </c>
    </row>
    <row r="29" spans="2:12" ht="15.6" x14ac:dyDescent="0.3">
      <c r="B29" s="226" t="s">
        <v>44</v>
      </c>
      <c r="C29" s="227"/>
      <c r="D29" s="227"/>
      <c r="E29" s="227"/>
      <c r="F29" s="227"/>
      <c r="G29" s="227"/>
      <c r="H29" s="227"/>
      <c r="I29" s="228"/>
      <c r="J29" s="6">
        <v>0</v>
      </c>
      <c r="L29" s="57"/>
    </row>
    <row r="30" spans="2:12" x14ac:dyDescent="0.25">
      <c r="B30" s="52">
        <v>0.09</v>
      </c>
      <c r="C30" s="230" t="s">
        <v>78</v>
      </c>
      <c r="D30" s="230"/>
      <c r="E30" s="230"/>
      <c r="F30" s="230"/>
      <c r="G30" s="230"/>
      <c r="H30" s="230"/>
      <c r="I30" s="231"/>
      <c r="J30" s="2">
        <f>J29*B30</f>
        <v>0</v>
      </c>
    </row>
    <row r="31" spans="2:12" x14ac:dyDescent="0.25">
      <c r="B31" s="223" t="s">
        <v>38</v>
      </c>
      <c r="C31" s="224"/>
      <c r="D31" s="224"/>
      <c r="E31" s="224"/>
      <c r="F31" s="224"/>
      <c r="G31" s="224"/>
      <c r="H31" s="224"/>
      <c r="I31" s="225"/>
      <c r="J31" s="1">
        <f>SUM(J29:J30)*0.15</f>
        <v>0</v>
      </c>
    </row>
    <row r="32" spans="2:12" ht="15.6" x14ac:dyDescent="0.3">
      <c r="B32" s="226" t="s">
        <v>45</v>
      </c>
      <c r="C32" s="227"/>
      <c r="D32" s="227"/>
      <c r="E32" s="227"/>
      <c r="F32" s="227"/>
      <c r="G32" s="227"/>
      <c r="H32" s="227"/>
      <c r="I32" s="228"/>
      <c r="J32" s="6">
        <v>0</v>
      </c>
    </row>
    <row r="33" spans="2:13" x14ac:dyDescent="0.25">
      <c r="B33" s="229" t="s">
        <v>19</v>
      </c>
      <c r="C33" s="230"/>
      <c r="D33" s="230"/>
      <c r="E33" s="230"/>
      <c r="F33" s="230"/>
      <c r="G33" s="230"/>
      <c r="H33" s="230"/>
      <c r="I33" s="231"/>
      <c r="J33" s="3">
        <f>SUM(J42,J40,J44:J45)*0.06</f>
        <v>0</v>
      </c>
    </row>
    <row r="34" spans="2:13" ht="15.6" x14ac:dyDescent="0.3">
      <c r="B34" s="232" t="s">
        <v>17</v>
      </c>
      <c r="C34" s="233"/>
      <c r="D34" s="233"/>
      <c r="E34" s="233"/>
      <c r="F34" s="233"/>
      <c r="G34" s="233"/>
      <c r="H34" s="233"/>
      <c r="I34" s="234"/>
      <c r="J34" s="4">
        <f>SUM(J25,J27,J29,J30,J32)</f>
        <v>0</v>
      </c>
    </row>
    <row r="35" spans="2:13" ht="15.6" x14ac:dyDescent="0.3">
      <c r="B35" s="241" t="s">
        <v>18</v>
      </c>
      <c r="C35" s="242"/>
      <c r="D35" s="242"/>
      <c r="E35" s="242"/>
      <c r="F35" s="242"/>
      <c r="G35" s="242"/>
      <c r="H35" s="242"/>
      <c r="I35" s="243"/>
      <c r="J35" s="3">
        <f>SUM(J26,J28,J31,J33)</f>
        <v>0</v>
      </c>
    </row>
    <row r="36" spans="2:13" ht="16.2" thickBot="1" x14ac:dyDescent="0.35">
      <c r="B36" s="244" t="s">
        <v>66</v>
      </c>
      <c r="C36" s="245"/>
      <c r="D36" s="245"/>
      <c r="E36" s="245"/>
      <c r="F36" s="245"/>
      <c r="G36" s="245"/>
      <c r="H36" s="245"/>
      <c r="I36" s="246"/>
      <c r="J36" s="5">
        <f>SUM(J34+J35)</f>
        <v>0</v>
      </c>
    </row>
    <row r="37" spans="2:13" ht="16.2" thickTop="1" thickBot="1" x14ac:dyDescent="0.3"/>
    <row r="38" spans="2:13" ht="18.600000000000001" thickTop="1" x14ac:dyDescent="0.35">
      <c r="B38" s="235" t="s">
        <v>67</v>
      </c>
      <c r="C38" s="236"/>
      <c r="D38" s="236"/>
      <c r="E38" s="236"/>
      <c r="F38" s="236"/>
      <c r="G38" s="236"/>
      <c r="H38" s="236"/>
      <c r="I38" s="236"/>
      <c r="J38" s="237"/>
    </row>
    <row r="39" spans="2:13" ht="16.2" thickBot="1" x14ac:dyDescent="0.35">
      <c r="B39" s="238" t="s">
        <v>35</v>
      </c>
      <c r="C39" s="239"/>
      <c r="D39" s="239"/>
      <c r="E39" s="239"/>
      <c r="F39" s="239"/>
      <c r="G39" s="239"/>
      <c r="H39" s="239"/>
      <c r="I39" s="240"/>
      <c r="J39" s="51" t="s">
        <v>36</v>
      </c>
    </row>
    <row r="40" spans="2:13" ht="15.6" x14ac:dyDescent="0.3">
      <c r="B40" s="220" t="s">
        <v>46</v>
      </c>
      <c r="C40" s="221"/>
      <c r="D40" s="221"/>
      <c r="E40" s="221"/>
      <c r="F40" s="221"/>
      <c r="G40" s="221"/>
      <c r="H40" s="221"/>
      <c r="I40" s="222"/>
      <c r="J40" s="7">
        <v>0</v>
      </c>
    </row>
    <row r="41" spans="2:13" x14ac:dyDescent="0.25">
      <c r="B41" s="223" t="s">
        <v>16</v>
      </c>
      <c r="C41" s="224"/>
      <c r="D41" s="224"/>
      <c r="E41" s="224"/>
      <c r="F41" s="224"/>
      <c r="G41" s="224"/>
      <c r="H41" s="224"/>
      <c r="I41" s="225"/>
      <c r="J41" s="3">
        <f>J40*0.2</f>
        <v>0</v>
      </c>
    </row>
    <row r="42" spans="2:13" ht="15.6" x14ac:dyDescent="0.3">
      <c r="B42" s="226" t="s">
        <v>47</v>
      </c>
      <c r="C42" s="227"/>
      <c r="D42" s="227"/>
      <c r="E42" s="227"/>
      <c r="F42" s="227"/>
      <c r="G42" s="227"/>
      <c r="H42" s="227"/>
      <c r="I42" s="228"/>
      <c r="J42" s="6">
        <v>0</v>
      </c>
    </row>
    <row r="43" spans="2:13" x14ac:dyDescent="0.25">
      <c r="B43" s="223" t="s">
        <v>39</v>
      </c>
      <c r="C43" s="224"/>
      <c r="D43" s="224"/>
      <c r="E43" s="224"/>
      <c r="F43" s="224"/>
      <c r="G43" s="224"/>
      <c r="H43" s="224"/>
      <c r="I43" s="225"/>
      <c r="J43" s="3">
        <f>J42*0.15</f>
        <v>0</v>
      </c>
    </row>
    <row r="44" spans="2:13" ht="15.6" x14ac:dyDescent="0.3">
      <c r="B44" s="226" t="s">
        <v>48</v>
      </c>
      <c r="C44" s="227"/>
      <c r="D44" s="227"/>
      <c r="E44" s="227"/>
      <c r="F44" s="227"/>
      <c r="G44" s="227"/>
      <c r="H44" s="227"/>
      <c r="I44" s="228"/>
      <c r="J44" s="6">
        <v>0</v>
      </c>
      <c r="M44" s="54"/>
    </row>
    <row r="45" spans="2:13" x14ac:dyDescent="0.25">
      <c r="B45" s="55">
        <v>0.09</v>
      </c>
      <c r="C45" s="230" t="s">
        <v>77</v>
      </c>
      <c r="D45" s="224"/>
      <c r="E45" s="224"/>
      <c r="F45" s="224"/>
      <c r="G45" s="224"/>
      <c r="H45" s="224"/>
      <c r="I45" s="225"/>
      <c r="J45" s="2">
        <f>J44*B45</f>
        <v>0</v>
      </c>
    </row>
    <row r="46" spans="2:13" x14ac:dyDescent="0.25">
      <c r="B46" s="223" t="s">
        <v>38</v>
      </c>
      <c r="C46" s="224"/>
      <c r="D46" s="224"/>
      <c r="E46" s="224"/>
      <c r="F46" s="224"/>
      <c r="G46" s="224"/>
      <c r="H46" s="224"/>
      <c r="I46" s="225"/>
      <c r="J46" s="1">
        <f>SUM(J44:J45)*0.15</f>
        <v>0</v>
      </c>
    </row>
    <row r="47" spans="2:13" ht="15.6" x14ac:dyDescent="0.3">
      <c r="B47" s="226" t="s">
        <v>49</v>
      </c>
      <c r="C47" s="227"/>
      <c r="D47" s="227"/>
      <c r="E47" s="227"/>
      <c r="F47" s="227"/>
      <c r="G47" s="227"/>
      <c r="H47" s="227"/>
      <c r="I47" s="228"/>
      <c r="J47" s="6">
        <v>0</v>
      </c>
    </row>
    <row r="48" spans="2:13" ht="15.6" x14ac:dyDescent="0.3">
      <c r="B48" s="232" t="s">
        <v>17</v>
      </c>
      <c r="C48" s="233"/>
      <c r="D48" s="233"/>
      <c r="E48" s="233"/>
      <c r="F48" s="233"/>
      <c r="G48" s="233"/>
      <c r="H48" s="233"/>
      <c r="I48" s="234"/>
      <c r="J48" s="4">
        <f>SUM(J40,J42,J44,J45,J47)</f>
        <v>0</v>
      </c>
    </row>
    <row r="49" spans="2:10" ht="15.6" x14ac:dyDescent="0.3">
      <c r="B49" s="241" t="s">
        <v>18</v>
      </c>
      <c r="C49" s="242"/>
      <c r="D49" s="242"/>
      <c r="E49" s="242"/>
      <c r="F49" s="242"/>
      <c r="G49" s="242"/>
      <c r="H49" s="242"/>
      <c r="I49" s="243"/>
      <c r="J49" s="3">
        <f>SUM(J41,J43,J46)</f>
        <v>0</v>
      </c>
    </row>
    <row r="50" spans="2:10" ht="16.2" thickBot="1" x14ac:dyDescent="0.35">
      <c r="B50" s="244" t="s">
        <v>68</v>
      </c>
      <c r="C50" s="245"/>
      <c r="D50" s="245"/>
      <c r="E50" s="245"/>
      <c r="F50" s="245"/>
      <c r="G50" s="245"/>
      <c r="H50" s="245"/>
      <c r="I50" s="246"/>
      <c r="J50" s="5">
        <f>SUM(J48,J49)</f>
        <v>0</v>
      </c>
    </row>
    <row r="51" spans="2:10" ht="15.6" thickTop="1" x14ac:dyDescent="0.25">
      <c r="J51" s="56"/>
    </row>
    <row r="52" spans="2:10" ht="15.6" x14ac:dyDescent="0.3">
      <c r="B52" s="256" t="s">
        <v>37</v>
      </c>
      <c r="C52" s="191"/>
      <c r="D52" s="191"/>
      <c r="E52" s="191"/>
      <c r="F52" s="191"/>
      <c r="G52" s="191"/>
      <c r="H52" s="191"/>
      <c r="I52" s="191"/>
      <c r="J52" s="191"/>
    </row>
  </sheetData>
  <sheetProtection algorithmName="SHA-512" hashValue="/6MkazP8ACo6M5r10teLJPNA+R//b7zMAeiHUkEAEkonL6658synyoXwvWCa/mA9gakNBQrf/DYi4oLTP43KRA==" saltValue="/6q0c0ma1sAHT439lFmblw==" spinCount="100000" sheet="1" objects="1" scenarios="1"/>
  <protectedRanges>
    <protectedRange password="DE4E" sqref="G19:H19 D30 J30:J31 B40:I49 J45:J46 G14:G18 J14:J20 B25:B35 E25:I35 C25:D29 C31:D35" name="Range1"/>
    <protectedRange password="DE4E" sqref="H17" name="Range1_1"/>
  </protectedRanges>
  <mergeCells count="48">
    <mergeCell ref="B16:F16"/>
    <mergeCell ref="B2:J3"/>
    <mergeCell ref="B5:J5"/>
    <mergeCell ref="B6:J6"/>
    <mergeCell ref="B7:J7"/>
    <mergeCell ref="B8:C8"/>
    <mergeCell ref="F8:G8"/>
    <mergeCell ref="H8:J8"/>
    <mergeCell ref="D9:J9"/>
    <mergeCell ref="B10:J10"/>
    <mergeCell ref="B11:J12"/>
    <mergeCell ref="B14:F14"/>
    <mergeCell ref="B15:F15"/>
    <mergeCell ref="B4:J4"/>
    <mergeCell ref="B28:I28"/>
    <mergeCell ref="B17:F17"/>
    <mergeCell ref="B18:F18"/>
    <mergeCell ref="B19:F19"/>
    <mergeCell ref="B20:F20"/>
    <mergeCell ref="B21:F21"/>
    <mergeCell ref="B22:F22"/>
    <mergeCell ref="B23:J23"/>
    <mergeCell ref="B24:I24"/>
    <mergeCell ref="B25:I25"/>
    <mergeCell ref="B26:I26"/>
    <mergeCell ref="B27:I27"/>
    <mergeCell ref="B41:I41"/>
    <mergeCell ref="B29:I29"/>
    <mergeCell ref="C30:I30"/>
    <mergeCell ref="B31:I31"/>
    <mergeCell ref="B32:I32"/>
    <mergeCell ref="B33:I33"/>
    <mergeCell ref="B34:I34"/>
    <mergeCell ref="B35:I35"/>
    <mergeCell ref="B36:I36"/>
    <mergeCell ref="B38:J38"/>
    <mergeCell ref="B39:I39"/>
    <mergeCell ref="B40:I40"/>
    <mergeCell ref="B48:I48"/>
    <mergeCell ref="B49:I49"/>
    <mergeCell ref="B50:I50"/>
    <mergeCell ref="B52:J52"/>
    <mergeCell ref="B42:I42"/>
    <mergeCell ref="B43:I43"/>
    <mergeCell ref="B44:I44"/>
    <mergeCell ref="C45:I45"/>
    <mergeCell ref="B46:I46"/>
    <mergeCell ref="B47:I47"/>
  </mergeCells>
  <conditionalFormatting sqref="B2:J3">
    <cfRule type="colorScale" priority="1">
      <colorScale>
        <cfvo type="min"/>
        <cfvo type="max"/>
        <color rgb="FFFCFCFF"/>
        <color rgb="FFF8696B"/>
      </colorScale>
    </cfRule>
  </conditionalFormatting>
  <pageMargins left="0.7" right="0.7" top="0.75" bottom="0.75" header="0.3" footer="0.3"/>
  <pageSetup scale="8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3A6EAC021E8E04B808A58C0B5480C46" ma:contentTypeVersion="17" ma:contentTypeDescription="Create a new document." ma:contentTypeScope="" ma:versionID="a5d71535311c32fa1cfe21c4940b1206">
  <xsd:schema xmlns:xsd="http://www.w3.org/2001/XMLSchema" xmlns:xs="http://www.w3.org/2001/XMLSchema" xmlns:p="http://schemas.microsoft.com/office/2006/metadata/properties" xmlns:ns2="4da7ef98-6b46-43a6-9583-4182148dc7b6" xmlns:ns3="56304565-797d-4243-907d-675855d43d54" xmlns:ns4="14190857-af80-4a0d-b09f-e49c6d18e659" targetNamespace="http://schemas.microsoft.com/office/2006/metadata/properties" ma:root="true" ma:fieldsID="c40e4f455f68a1f86b5079b72cd78af0" ns2:_="" ns3:_="" ns4:_="">
    <xsd:import namespace="4da7ef98-6b46-43a6-9583-4182148dc7b6"/>
    <xsd:import namespace="56304565-797d-4243-907d-675855d43d54"/>
    <xsd:import namespace="14190857-af80-4a0d-b09f-e49c6d18e6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4:TaxCatchAll" minOccurs="0"/>
                <xsd:element ref="ns2:MediaLengthInSeconds"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a7ef98-6b46-43a6-9583-4182148dc7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32479f3e-224e-4b0b-93d6-dfb87aec2329"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304565-797d-4243-907d-675855d43d5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4190857-af80-4a0d-b09f-e49c6d18e659"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7c3c953-dd0c-4f9f-a6a6-9fb548bf2578}" ma:internalName="TaxCatchAll" ma:showField="CatchAllData" ma:web="56304565-797d-4243-907d-675855d43d5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da7ef98-6b46-43a6-9583-4182148dc7b6">
      <Terms xmlns="http://schemas.microsoft.com/office/infopath/2007/PartnerControls"/>
    </lcf76f155ced4ddcb4097134ff3c332f>
    <TaxCatchAll xmlns="14190857-af80-4a0d-b09f-e49c6d18e659" xsi:nil="true"/>
  </documentManagement>
</p:properties>
</file>

<file path=customXml/itemProps1.xml><?xml version="1.0" encoding="utf-8"?>
<ds:datastoreItem xmlns:ds="http://schemas.openxmlformats.org/officeDocument/2006/customXml" ds:itemID="{D7F2D5FF-9D4A-4B25-B3A7-879ADE474B18}">
  <ds:schemaRefs>
    <ds:schemaRef ds:uri="http://schemas.microsoft.com/sharepoint/v3/contenttype/forms"/>
  </ds:schemaRefs>
</ds:datastoreItem>
</file>

<file path=customXml/itemProps2.xml><?xml version="1.0" encoding="utf-8"?>
<ds:datastoreItem xmlns:ds="http://schemas.openxmlformats.org/officeDocument/2006/customXml" ds:itemID="{A0437EA3-693B-4D28-908A-CF40C160F1F0}"/>
</file>

<file path=customXml/itemProps3.xml><?xml version="1.0" encoding="utf-8"?>
<ds:datastoreItem xmlns:ds="http://schemas.openxmlformats.org/officeDocument/2006/customXml" ds:itemID="{EB955BC5-D8B5-4AEE-9057-E890E11BED7B}">
  <ds:schemaRefs>
    <ds:schemaRef ds:uri="http://purl.org/dc/elements/1.1/"/>
    <ds:schemaRef ds:uri="http://purl.org/dc/terms/"/>
    <ds:schemaRef ds:uri="df61eb61-3eb7-48cf-8333-45b23983a484"/>
    <ds:schemaRef ds:uri="http://schemas.microsoft.com/office/2006/metadata/properties"/>
    <ds:schemaRef ds:uri="http://schemas.microsoft.com/office/2006/documentManagement/types"/>
    <ds:schemaRef ds:uri="http://purl.org/dc/dcmitype/"/>
    <ds:schemaRef ds:uri="http://schemas.openxmlformats.org/package/2006/metadata/core-properties"/>
    <ds:schemaRef ds:uri="http://schemas.microsoft.com/office/infopath/2007/PartnerControls"/>
    <ds:schemaRef ds:uri="7e51de02-8b51-49c4-9d8b-e62727bdd763"/>
    <ds:schemaRef ds:uri="http://www.w3.org/XML/1998/namespace"/>
    <ds:schemaRef ds:uri="4da7ef98-6b46-43a6-9583-4182148dc7b6"/>
    <ds:schemaRef ds:uri="14190857-af80-4a0d-b09f-e49c6d18e6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Coversheet</vt:lpstr>
      <vt:lpstr>Framing</vt:lpstr>
      <vt:lpstr>Millwork</vt:lpstr>
      <vt:lpstr>Elec w. TelCom</vt:lpstr>
      <vt:lpstr>AV Only</vt:lpstr>
      <vt:lpstr>FA Only</vt:lpstr>
      <vt:lpstr>Glazing</vt:lpstr>
      <vt:lpstr>'AV Only'!Print_Area</vt:lpstr>
      <vt:lpstr>Coversheet!Print_Area</vt:lpstr>
      <vt:lpstr>'Elec w. TelCom'!Print_Area</vt:lpstr>
      <vt:lpstr>'FA Only'!Print_Area</vt:lpstr>
      <vt:lpstr>Framing!Print_Area</vt:lpstr>
      <vt:lpstr>Glazing!Print_Area</vt:lpstr>
      <vt:lpstr>Millwork!Print_Area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Change Estimate Summary</dc:title>
  <dc:creator>Tim Briones</dc:creator>
  <cp:lastModifiedBy>Flores, Lissette</cp:lastModifiedBy>
  <cp:lastPrinted>2023-01-13T19:04:36Z</cp:lastPrinted>
  <dcterms:created xsi:type="dcterms:W3CDTF">1998-12-10T19:08:53Z</dcterms:created>
  <dcterms:modified xsi:type="dcterms:W3CDTF">2023-02-01T02:06:44Z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0x010100F3A6EAC021E8E04B808A58C0B5480C46</vt:lpwstr>
  </property>
  <property fmtid="{D5CDD505-2E9C-101B-9397-08002B2CF9AE}" pid="3" name="MediaServiceImageTags">
    <vt:lpwstr/>
  </property>
</Properties>
</file>