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SC\2018\05. Section IV. ESTIMATING - Diego\Solutions\"/>
    </mc:Choice>
  </mc:AlternateContent>
  <bookViews>
    <workbookView xWindow="0" yWindow="2220" windowWidth="15630" windowHeight="7940" firstSheet="1" activeTab="1"/>
  </bookViews>
  <sheets>
    <sheet name="NBCU-G Scheme 1" sheetId="1" state="hidden" r:id="rId1"/>
    <sheet name="Cost Analysis" sheetId="25" r:id="rId2"/>
    <sheet name="Back-up" sheetId="27" r:id="rId3"/>
  </sheets>
  <calcPr calcId="162913" iterate="1"/>
</workbook>
</file>

<file path=xl/calcChain.xml><?xml version="1.0" encoding="utf-8"?>
<calcChain xmlns="http://schemas.openxmlformats.org/spreadsheetml/2006/main">
  <c r="E38" i="27" l="1"/>
  <c r="E37" i="27"/>
  <c r="D34" i="27"/>
  <c r="D33" i="27"/>
  <c r="E33" i="27" s="1"/>
  <c r="E32" i="27"/>
  <c r="E31" i="27"/>
  <c r="E30" i="27"/>
  <c r="D22" i="25" l="1"/>
  <c r="D21" i="25"/>
  <c r="E10" i="27"/>
  <c r="H3" i="25" s="1"/>
  <c r="C20" i="25" s="1"/>
  <c r="D20" i="25" s="1"/>
  <c r="E13" i="27"/>
  <c r="D23" i="27"/>
  <c r="C23" i="27"/>
  <c r="E23" i="27" s="1"/>
  <c r="E15" i="27"/>
  <c r="E16" i="27"/>
  <c r="E17" i="27"/>
  <c r="E18" i="27"/>
  <c r="E20" i="27"/>
  <c r="E21" i="27"/>
  <c r="E22" i="27"/>
  <c r="E25" i="27"/>
  <c r="E26" i="27"/>
  <c r="E27" i="27"/>
  <c r="E28" i="27"/>
  <c r="E34" i="27"/>
  <c r="E35" i="27"/>
  <c r="E36" i="27"/>
  <c r="E12" i="27"/>
  <c r="E11" i="27"/>
  <c r="E24" i="27" l="1"/>
  <c r="H6" i="25" s="1"/>
  <c r="C17" i="25" s="1"/>
  <c r="D17" i="25" s="1"/>
  <c r="E19" i="27"/>
  <c r="H5" i="25" s="1"/>
  <c r="E29" i="27"/>
  <c r="H7" i="25" s="1"/>
  <c r="C19" i="25" s="1"/>
  <c r="D19" i="25" s="1"/>
  <c r="E14" i="27"/>
  <c r="H4" i="25" s="1"/>
  <c r="C15" i="25" s="1"/>
  <c r="D15" i="25" s="1"/>
  <c r="C14" i="25"/>
  <c r="D14" i="25" s="1"/>
  <c r="C11" i="25"/>
  <c r="D11" i="25" s="1"/>
  <c r="C16" i="25"/>
  <c r="D16" i="25" s="1"/>
  <c r="C18" i="25"/>
  <c r="D18" i="25" s="1"/>
  <c r="BH28" i="1"/>
  <c r="BF27" i="1"/>
  <c r="BD26" i="1"/>
  <c r="BB25" i="1"/>
  <c r="AZ24" i="1"/>
  <c r="AX23" i="1"/>
  <c r="AV22" i="1"/>
  <c r="AT21" i="1"/>
  <c r="AR20" i="1"/>
  <c r="AP19" i="1"/>
  <c r="AN18" i="1"/>
  <c r="AL17" i="1"/>
  <c r="AJ16" i="1"/>
  <c r="AH15" i="1"/>
  <c r="AF14" i="1"/>
  <c r="AD13" i="1"/>
  <c r="AB12" i="1"/>
  <c r="Z11" i="1"/>
  <c r="X10" i="1"/>
  <c r="V9" i="1"/>
  <c r="T8" i="1"/>
  <c r="R7" i="1"/>
  <c r="P6" i="1"/>
  <c r="AV28" i="1"/>
  <c r="AT27" i="1"/>
  <c r="AR26" i="1"/>
  <c r="AP25" i="1"/>
  <c r="AN24" i="1"/>
  <c r="AL23" i="1"/>
  <c r="AJ22" i="1"/>
  <c r="AH21" i="1"/>
  <c r="AF20" i="1"/>
  <c r="AD19" i="1"/>
  <c r="AB18" i="1"/>
  <c r="Z17" i="1"/>
  <c r="X16" i="1"/>
  <c r="V15" i="1"/>
  <c r="T14" i="1"/>
  <c r="R13" i="1"/>
  <c r="P12" i="1"/>
  <c r="N11" i="1"/>
  <c r="L10" i="1"/>
  <c r="J9" i="1"/>
  <c r="H8" i="1"/>
  <c r="F7" i="1"/>
  <c r="D6" i="1"/>
  <c r="C12" i="25" l="1"/>
  <c r="D12" i="25" s="1"/>
  <c r="C13" i="25"/>
  <c r="D13" i="25" s="1"/>
  <c r="C10" i="25"/>
  <c r="D10" i="25" s="1"/>
  <c r="D8" i="25" l="1"/>
</calcChain>
</file>

<file path=xl/sharedStrings.xml><?xml version="1.0" encoding="utf-8"?>
<sst xmlns="http://schemas.openxmlformats.org/spreadsheetml/2006/main" count="383" uniqueCount="93">
  <si>
    <t>Form Set 1</t>
  </si>
  <si>
    <t>F</t>
  </si>
  <si>
    <t>r</t>
  </si>
  <si>
    <t>P</t>
  </si>
  <si>
    <t>c</t>
  </si>
  <si>
    <t>Form Set 2</t>
  </si>
  <si>
    <t>Form Set 3</t>
  </si>
  <si>
    <t>Form Set 4</t>
  </si>
  <si>
    <t>Form Set 5</t>
  </si>
  <si>
    <t>Form Set 6</t>
  </si>
  <si>
    <t>Form Set 7</t>
  </si>
  <si>
    <t>Alternating 2 Pours and 3 Pours / Week (Average 45,000 SF/week)</t>
  </si>
  <si>
    <t>NBCU Lot G Pour Cycle - Scheme 1: 7 Form Sets</t>
  </si>
  <si>
    <t>DESCRIPTION</t>
  </si>
  <si>
    <t>NOTES</t>
  </si>
  <si>
    <t>710 Wilshire</t>
  </si>
  <si>
    <t>Job # 15-602</t>
  </si>
  <si>
    <t>Street Closure &amp; Permit Analysis</t>
  </si>
  <si>
    <t>Cost Back-up</t>
  </si>
  <si>
    <t>QUANTITY</t>
  </si>
  <si>
    <t>PRICE</t>
  </si>
  <si>
    <t>TOTAL</t>
  </si>
  <si>
    <t>TMI Engineering Fee</t>
  </si>
  <si>
    <t>Cost includes traffic control plan</t>
  </si>
  <si>
    <t>TMI Plan Check Fee</t>
  </si>
  <si>
    <t>Plan Check Fee for 3 phases of approvals</t>
  </si>
  <si>
    <t>TMI Service Fees</t>
  </si>
  <si>
    <t>Wilshire Blvd Ped Canopy</t>
  </si>
  <si>
    <t>Encroachment Permit Service Fee</t>
  </si>
  <si>
    <t>TMI Cost for submission to city</t>
  </si>
  <si>
    <t>Encroachment Permit</t>
  </si>
  <si>
    <t>Cost of permit from SM (can vary). Monthly Rate, assuming 12 months</t>
  </si>
  <si>
    <t>Post No parking signs for up &amp; down</t>
  </si>
  <si>
    <t>Posting no parking signs for erection and dismantlre of Ped canopy.</t>
  </si>
  <si>
    <t>Wilshire single lane and sidewalk closure for up &amp; down</t>
  </si>
  <si>
    <t>Labor, equip &amp; material for wilshire lane and parking closure. $/day</t>
  </si>
  <si>
    <t>Cost of permit from SM (can vary). $/Ea permit pulled</t>
  </si>
  <si>
    <t>Signage &amp; Equipment</t>
  </si>
  <si>
    <t>$/day of rental equipment</t>
  </si>
  <si>
    <t>Flagmen (labor incl. burden)</t>
  </si>
  <si>
    <t xml:space="preserve">assuming MCC laborers </t>
  </si>
  <si>
    <t>Shoulder/parking lane &amp; bike lane closure (equip)</t>
  </si>
  <si>
    <t>Traffic control devices, install &amp; removal. $/day assuming 2 day minimum.</t>
  </si>
  <si>
    <t>Posting no parking signs @ 7th street</t>
  </si>
  <si>
    <t>7th street closure (obtaining additional lane)</t>
  </si>
  <si>
    <t xml:space="preserve">TMI Service Fee </t>
  </si>
  <si>
    <t>Add'L service fees as req'd</t>
  </si>
  <si>
    <t>7th Court Alley Acess (not full closure)</t>
  </si>
  <si>
    <t>7th Court Alley use during mass Ex.</t>
  </si>
  <si>
    <t>7th Court Alley use during install and dismantle of placing boom hard pipe.</t>
  </si>
  <si>
    <t>7th Court Alley during install of exterior skin</t>
  </si>
  <si>
    <t>Wilshir Blvd Pedestrian Canopy @ 12 months (incl closures for up &amp; down)</t>
  </si>
  <si>
    <t>7th street closure @ tower crane up &amp; down</t>
  </si>
  <si>
    <t>7th street closure @ Concrete pours prior to placing boom</t>
  </si>
  <si>
    <t>7th street closure @ B-permit work</t>
  </si>
  <si>
    <t>Wilshire Closure @ B-permit work</t>
  </si>
  <si>
    <t>7th Court Alley during install utilities &amp; B-permit work</t>
  </si>
  <si>
    <t>562-308-0311 - Joeseph Woodward</t>
  </si>
  <si>
    <t>Traffic Control Planning</t>
  </si>
  <si>
    <t>Survey &amp; as-builts</t>
  </si>
  <si>
    <t>SM Plan Check Fee</t>
  </si>
  <si>
    <t>SM agency plan check review</t>
  </si>
  <si>
    <t>Bagging and tagging parking meters</t>
  </si>
  <si>
    <t>Bagging and tagging parking meters (service Fee)</t>
  </si>
  <si>
    <t>Cost of permit from SM (can vary). Each rate at 27 Months</t>
  </si>
  <si>
    <t>Rental equipment for closure</t>
  </si>
  <si>
    <t>Install of closure &amp; Breakdown of closure</t>
  </si>
  <si>
    <t>TMI set up &amp; breakdown</t>
  </si>
  <si>
    <t>All material and signage for closure</t>
  </si>
  <si>
    <t>7th street closure (baseline @ sidewalk and parking lane)</t>
  </si>
  <si>
    <t>7th street closure (baseline @ 27 months)</t>
  </si>
  <si>
    <t>Bagging &amp; tagging meters on sidewalk for 27 months ($338/day)</t>
  </si>
  <si>
    <t>Assuming 5 days @ 3 different times during mass-ex due to flipping dive ramp</t>
  </si>
  <si>
    <t>Demo &amp; install, remove and replace for burried hard pipe at concrete system</t>
  </si>
  <si>
    <t>Install and dismantle of scaffold, overhead picks at Alley. 15 days total assumed.</t>
  </si>
  <si>
    <t>Closure of alley for utilities and replacing of alley. Cost is NOT ran for full closure</t>
  </si>
  <si>
    <t>Closure of parking and single lane during sidewalk work infront of Landmark.</t>
  </si>
  <si>
    <t>Includes closure of wilshire sidewalk for install and breakdown. Includes sidewalk use for canopy @ 12 months.</t>
  </si>
  <si>
    <t>Closure of additional lane on 7th street for up &amp; down of tower crane (4 days each).</t>
  </si>
  <si>
    <t>Closure of additional lane on 7th street for 47M outrigger spread and acess for 1 truck going north. 10 Pours prior to PB erection</t>
  </si>
  <si>
    <t>Closure of additional lane on 7th street for removal and replace of sidewalk (10 days total).</t>
  </si>
  <si>
    <t>Baseline closure for duration of project on 7th street. 26 month schedule + 1 month. Closure is all inclusive of sidewalk and parking lane (city fees, permit cost, equipment rental, install, etc.)</t>
  </si>
  <si>
    <t>Incl #</t>
  </si>
  <si>
    <t>NA</t>
  </si>
  <si>
    <t>11 &amp; 12</t>
  </si>
  <si>
    <t>7th street closure (baseline W/ sidewalk &amp; parking lane)</t>
  </si>
  <si>
    <t># E-45399</t>
  </si>
  <si>
    <t># E-41366</t>
  </si>
  <si>
    <t>TMI service fees (plans, permits, etc.)</t>
  </si>
  <si>
    <t>See Back-up. Service fees for TMI</t>
  </si>
  <si>
    <t>TMI Cost for submission to city (7 times at every other month)</t>
  </si>
  <si>
    <t>Service fee @ Meters (look into pulling meters, not bagged)</t>
  </si>
  <si>
    <t>Cost of permit from SM (can vary). Each rate (Need revised quote)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</si>
</sst>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0" xfId="0" applyFill="1" applyBorder="1"/>
    <xf numFmtId="0" fontId="0" fillId="0" borderId="2" xfId="0" applyFill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/>
    <xf numFmtId="0" fontId="0" fillId="0" borderId="6" xfId="0" applyBorder="1"/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6" xfId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44" fontId="0" fillId="0" borderId="15" xfId="1" applyFont="1" applyBorder="1"/>
    <xf numFmtId="0" fontId="0" fillId="0" borderId="16" xfId="0" applyBorder="1"/>
    <xf numFmtId="0" fontId="0" fillId="0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0" fillId="2" borderId="10" xfId="1" applyFont="1" applyFill="1" applyBorder="1"/>
    <xf numFmtId="44" fontId="2" fillId="2" borderId="10" xfId="1" applyFont="1" applyFill="1" applyBorder="1"/>
    <xf numFmtId="0" fontId="0" fillId="2" borderId="11" xfId="0" applyFill="1" applyBorder="1"/>
    <xf numFmtId="0" fontId="2" fillId="2" borderId="1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4" fontId="2" fillId="2" borderId="7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4" fontId="0" fillId="3" borderId="6" xfId="1" applyFont="1" applyFill="1" applyBorder="1"/>
    <xf numFmtId="0" fontId="2" fillId="3" borderId="6" xfId="0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ont="1" applyFill="1" applyBorder="1" applyAlignment="1">
      <alignment horizontal="left"/>
    </xf>
    <xf numFmtId="44" fontId="0" fillId="0" borderId="6" xfId="0" applyNumberFormat="1" applyBorder="1"/>
    <xf numFmtId="0" fontId="0" fillId="4" borderId="0" xfId="0" applyFill="1"/>
    <xf numFmtId="44" fontId="0" fillId="4" borderId="0" xfId="1" applyFont="1" applyFill="1"/>
    <xf numFmtId="44" fontId="2" fillId="5" borderId="0" xfId="0" applyNumberFormat="1" applyFont="1" applyFill="1"/>
    <xf numFmtId="0" fontId="0" fillId="6" borderId="0" xfId="0" applyFill="1"/>
    <xf numFmtId="44" fontId="0" fillId="6" borderId="0" xfId="1" applyFont="1" applyFill="1"/>
    <xf numFmtId="0" fontId="0" fillId="3" borderId="6" xfId="0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7" xfId="0" applyFont="1" applyFill="1" applyBorder="1" applyAlignment="1">
      <alignment horizontal="left" wrapText="1"/>
    </xf>
    <xf numFmtId="0" fontId="0" fillId="5" borderId="12" xfId="0" applyFont="1" applyFill="1" applyBorder="1" applyAlignment="1">
      <alignment horizontal="left"/>
    </xf>
    <xf numFmtId="0" fontId="0" fillId="5" borderId="13" xfId="0" applyFill="1" applyBorder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141445</xdr:rowOff>
    </xdr:from>
    <xdr:to>
      <xdr:col>23</xdr:col>
      <xdr:colOff>156048</xdr:colOff>
      <xdr:row>82</xdr:row>
      <xdr:rowOff>107926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571" y="4212702"/>
          <a:ext cx="5925477" cy="11069910"/>
        </a:xfrm>
        <a:prstGeom prst="rect">
          <a:avLst/>
        </a:prstGeom>
      </xdr:spPr>
    </xdr:pic>
    <xdr:clientData/>
  </xdr:twoCellAnchor>
  <xdr:twoCellAnchor>
    <xdr:from>
      <xdr:col>2</xdr:col>
      <xdr:colOff>518360</xdr:colOff>
      <xdr:row>71</xdr:row>
      <xdr:rowOff>154850</xdr:rowOff>
    </xdr:from>
    <xdr:to>
      <xdr:col>4</xdr:col>
      <xdr:colOff>186666</xdr:colOff>
      <xdr:row>73</xdr:row>
      <xdr:rowOff>136922</xdr:rowOff>
    </xdr:to>
    <xdr:sp macro="" textlink="">
      <xdr:nvSpPr>
        <xdr:cNvPr id="4" name="TextBox 3"/>
        <xdr:cNvSpPr txBox="1"/>
      </xdr:nvSpPr>
      <xdr:spPr>
        <a:xfrm>
          <a:off x="1933503" y="13293907"/>
          <a:ext cx="593592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1</a:t>
          </a:r>
        </a:p>
      </xdr:txBody>
    </xdr:sp>
    <xdr:clientData/>
  </xdr:twoCellAnchor>
  <xdr:twoCellAnchor>
    <xdr:from>
      <xdr:col>13</xdr:col>
      <xdr:colOff>185852</xdr:colOff>
      <xdr:row>71</xdr:row>
      <xdr:rowOff>163815</xdr:rowOff>
    </xdr:from>
    <xdr:to>
      <xdr:col>16</xdr:col>
      <xdr:colOff>123099</xdr:colOff>
      <xdr:row>73</xdr:row>
      <xdr:rowOff>145887</xdr:rowOff>
    </xdr:to>
    <xdr:sp macro="" textlink="">
      <xdr:nvSpPr>
        <xdr:cNvPr id="6" name="TextBox 5"/>
        <xdr:cNvSpPr txBox="1"/>
      </xdr:nvSpPr>
      <xdr:spPr>
        <a:xfrm>
          <a:off x="4485709" y="13302872"/>
          <a:ext cx="590390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2</a:t>
          </a:r>
        </a:p>
      </xdr:txBody>
    </xdr:sp>
    <xdr:clientData/>
  </xdr:twoCellAnchor>
  <xdr:twoCellAnchor>
    <xdr:from>
      <xdr:col>2</xdr:col>
      <xdr:colOff>509396</xdr:colOff>
      <xdr:row>64</xdr:row>
      <xdr:rowOff>167006</xdr:rowOff>
    </xdr:from>
    <xdr:to>
      <xdr:col>4</xdr:col>
      <xdr:colOff>177702</xdr:colOff>
      <xdr:row>66</xdr:row>
      <xdr:rowOff>149077</xdr:rowOff>
    </xdr:to>
    <xdr:sp macro="" textlink="">
      <xdr:nvSpPr>
        <xdr:cNvPr id="7" name="TextBox 6"/>
        <xdr:cNvSpPr txBox="1"/>
      </xdr:nvSpPr>
      <xdr:spPr>
        <a:xfrm>
          <a:off x="1924539" y="12010663"/>
          <a:ext cx="593592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3</a:t>
          </a:r>
        </a:p>
      </xdr:txBody>
    </xdr:sp>
    <xdr:clientData/>
  </xdr:twoCellAnchor>
  <xdr:twoCellAnchor>
    <xdr:from>
      <xdr:col>13</xdr:col>
      <xdr:colOff>176888</xdr:colOff>
      <xdr:row>64</xdr:row>
      <xdr:rowOff>175971</xdr:rowOff>
    </xdr:from>
    <xdr:to>
      <xdr:col>16</xdr:col>
      <xdr:colOff>114135</xdr:colOff>
      <xdr:row>66</xdr:row>
      <xdr:rowOff>158042</xdr:rowOff>
    </xdr:to>
    <xdr:sp macro="" textlink="">
      <xdr:nvSpPr>
        <xdr:cNvPr id="8" name="TextBox 7"/>
        <xdr:cNvSpPr txBox="1"/>
      </xdr:nvSpPr>
      <xdr:spPr>
        <a:xfrm>
          <a:off x="4476745" y="12019628"/>
          <a:ext cx="590390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4</a:t>
          </a:r>
        </a:p>
      </xdr:txBody>
    </xdr:sp>
    <xdr:clientData/>
  </xdr:twoCellAnchor>
  <xdr:twoCellAnchor>
    <xdr:from>
      <xdr:col>2</xdr:col>
      <xdr:colOff>527325</xdr:colOff>
      <xdr:row>56</xdr:row>
      <xdr:rowOff>122809</xdr:rowOff>
    </xdr:from>
    <xdr:to>
      <xdr:col>4</xdr:col>
      <xdr:colOff>194001</xdr:colOff>
      <xdr:row>58</xdr:row>
      <xdr:rowOff>104881</xdr:rowOff>
    </xdr:to>
    <xdr:sp macro="" textlink="">
      <xdr:nvSpPr>
        <xdr:cNvPr id="9" name="TextBox 8"/>
        <xdr:cNvSpPr txBox="1"/>
      </xdr:nvSpPr>
      <xdr:spPr>
        <a:xfrm>
          <a:off x="1942468" y="10486009"/>
          <a:ext cx="591962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5</a:t>
          </a:r>
        </a:p>
      </xdr:txBody>
    </xdr:sp>
    <xdr:clientData/>
  </xdr:twoCellAnchor>
  <xdr:twoCellAnchor>
    <xdr:from>
      <xdr:col>13</xdr:col>
      <xdr:colOff>194817</xdr:colOff>
      <xdr:row>56</xdr:row>
      <xdr:rowOff>131774</xdr:rowOff>
    </xdr:from>
    <xdr:to>
      <xdr:col>16</xdr:col>
      <xdr:colOff>132064</xdr:colOff>
      <xdr:row>58</xdr:row>
      <xdr:rowOff>113846</xdr:rowOff>
    </xdr:to>
    <xdr:sp macro="" textlink="">
      <xdr:nvSpPr>
        <xdr:cNvPr id="10" name="TextBox 9"/>
        <xdr:cNvSpPr txBox="1"/>
      </xdr:nvSpPr>
      <xdr:spPr>
        <a:xfrm>
          <a:off x="4494674" y="10494974"/>
          <a:ext cx="590390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6</a:t>
          </a:r>
        </a:p>
      </xdr:txBody>
    </xdr:sp>
    <xdr:clientData/>
  </xdr:twoCellAnchor>
  <xdr:twoCellAnchor>
    <xdr:from>
      <xdr:col>2</xdr:col>
      <xdr:colOff>518361</xdr:colOff>
      <xdr:row>49</xdr:row>
      <xdr:rowOff>52825</xdr:rowOff>
    </xdr:from>
    <xdr:to>
      <xdr:col>4</xdr:col>
      <xdr:colOff>186667</xdr:colOff>
      <xdr:row>51</xdr:row>
      <xdr:rowOff>34896</xdr:rowOff>
    </xdr:to>
    <xdr:sp macro="" textlink="">
      <xdr:nvSpPr>
        <xdr:cNvPr id="11" name="TextBox 10"/>
        <xdr:cNvSpPr txBox="1"/>
      </xdr:nvSpPr>
      <xdr:spPr>
        <a:xfrm>
          <a:off x="1933504" y="9120625"/>
          <a:ext cx="593592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7</a:t>
          </a:r>
        </a:p>
      </xdr:txBody>
    </xdr:sp>
    <xdr:clientData/>
  </xdr:twoCellAnchor>
  <xdr:twoCellAnchor>
    <xdr:from>
      <xdr:col>13</xdr:col>
      <xdr:colOff>185853</xdr:colOff>
      <xdr:row>49</xdr:row>
      <xdr:rowOff>61790</xdr:rowOff>
    </xdr:from>
    <xdr:to>
      <xdr:col>16</xdr:col>
      <xdr:colOff>123100</xdr:colOff>
      <xdr:row>51</xdr:row>
      <xdr:rowOff>43861</xdr:rowOff>
    </xdr:to>
    <xdr:sp macro="" textlink="">
      <xdr:nvSpPr>
        <xdr:cNvPr id="12" name="TextBox 11"/>
        <xdr:cNvSpPr txBox="1"/>
      </xdr:nvSpPr>
      <xdr:spPr>
        <a:xfrm>
          <a:off x="4485710" y="9129590"/>
          <a:ext cx="590390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1</a:t>
          </a:r>
        </a:p>
      </xdr:txBody>
    </xdr:sp>
    <xdr:clientData/>
  </xdr:twoCellAnchor>
  <xdr:twoCellAnchor>
    <xdr:from>
      <xdr:col>2</xdr:col>
      <xdr:colOff>545255</xdr:colOff>
      <xdr:row>32</xdr:row>
      <xdr:rowOff>166801</xdr:rowOff>
    </xdr:from>
    <xdr:to>
      <xdr:col>5</xdr:col>
      <xdr:colOff>4113</xdr:colOff>
      <xdr:row>34</xdr:row>
      <xdr:rowOff>148873</xdr:rowOff>
    </xdr:to>
    <xdr:sp macro="" textlink="">
      <xdr:nvSpPr>
        <xdr:cNvPr id="19" name="TextBox 18"/>
        <xdr:cNvSpPr txBox="1"/>
      </xdr:nvSpPr>
      <xdr:spPr>
        <a:xfrm>
          <a:off x="1960398" y="6088630"/>
          <a:ext cx="601858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4</a:t>
          </a:r>
        </a:p>
      </xdr:txBody>
    </xdr:sp>
    <xdr:clientData/>
  </xdr:twoCellAnchor>
  <xdr:twoCellAnchor>
    <xdr:from>
      <xdr:col>14</xdr:col>
      <xdr:colOff>4929</xdr:colOff>
      <xdr:row>32</xdr:row>
      <xdr:rowOff>175766</xdr:rowOff>
    </xdr:from>
    <xdr:to>
      <xdr:col>16</xdr:col>
      <xdr:colOff>149994</xdr:colOff>
      <xdr:row>34</xdr:row>
      <xdr:rowOff>157838</xdr:rowOff>
    </xdr:to>
    <xdr:sp macro="" textlink="">
      <xdr:nvSpPr>
        <xdr:cNvPr id="20" name="TextBox 19"/>
        <xdr:cNvSpPr txBox="1"/>
      </xdr:nvSpPr>
      <xdr:spPr>
        <a:xfrm>
          <a:off x="4522500" y="6097595"/>
          <a:ext cx="580494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5</a:t>
          </a:r>
        </a:p>
      </xdr:txBody>
    </xdr:sp>
    <xdr:clientData/>
  </xdr:twoCellAnchor>
  <xdr:twoCellAnchor>
    <xdr:from>
      <xdr:col>2</xdr:col>
      <xdr:colOff>554219</xdr:colOff>
      <xdr:row>41</xdr:row>
      <xdr:rowOff>19544</xdr:rowOff>
    </xdr:from>
    <xdr:to>
      <xdr:col>5</xdr:col>
      <xdr:colOff>13077</xdr:colOff>
      <xdr:row>43</xdr:row>
      <xdr:rowOff>1615</xdr:rowOff>
    </xdr:to>
    <xdr:sp macro="" textlink="">
      <xdr:nvSpPr>
        <xdr:cNvPr id="25" name="TextBox 24"/>
        <xdr:cNvSpPr txBox="1"/>
      </xdr:nvSpPr>
      <xdr:spPr>
        <a:xfrm>
          <a:off x="1969362" y="7606887"/>
          <a:ext cx="601858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2</a:t>
          </a:r>
        </a:p>
      </xdr:txBody>
    </xdr:sp>
    <xdr:clientData/>
  </xdr:twoCellAnchor>
  <xdr:twoCellAnchor>
    <xdr:from>
      <xdr:col>14</xdr:col>
      <xdr:colOff>13893</xdr:colOff>
      <xdr:row>41</xdr:row>
      <xdr:rowOff>28509</xdr:rowOff>
    </xdr:from>
    <xdr:to>
      <xdr:col>16</xdr:col>
      <xdr:colOff>158958</xdr:colOff>
      <xdr:row>43</xdr:row>
      <xdr:rowOff>10580</xdr:rowOff>
    </xdr:to>
    <xdr:sp macro="" textlink="">
      <xdr:nvSpPr>
        <xdr:cNvPr id="26" name="TextBox 25"/>
        <xdr:cNvSpPr txBox="1"/>
      </xdr:nvSpPr>
      <xdr:spPr>
        <a:xfrm>
          <a:off x="4531464" y="7615852"/>
          <a:ext cx="580494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3 10</a:t>
          </a:r>
        </a:p>
      </xdr:txBody>
    </xdr:sp>
    <xdr:clientData/>
  </xdr:twoCellAnchor>
  <xdr:twoCellAnchor>
    <xdr:from>
      <xdr:col>2</xdr:col>
      <xdr:colOff>153041</xdr:colOff>
      <xdr:row>67</xdr:row>
      <xdr:rowOff>66461</xdr:rowOff>
    </xdr:from>
    <xdr:to>
      <xdr:col>2</xdr:col>
      <xdr:colOff>153041</xdr:colOff>
      <xdr:row>73</xdr:row>
      <xdr:rowOff>167699</xdr:rowOff>
    </xdr:to>
    <xdr:cxnSp macro="">
      <xdr:nvCxnSpPr>
        <xdr:cNvPr id="27" name="Straight Arrow Connector 26"/>
        <xdr:cNvCxnSpPr/>
      </xdr:nvCxnSpPr>
      <xdr:spPr>
        <a:xfrm flipV="1">
          <a:off x="1568184" y="1246529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160661</xdr:colOff>
      <xdr:row>59</xdr:row>
      <xdr:rowOff>167699</xdr:rowOff>
    </xdr:from>
    <xdr:to>
      <xdr:col>2</xdr:col>
      <xdr:colOff>160661</xdr:colOff>
      <xdr:row>66</xdr:row>
      <xdr:rowOff>83879</xdr:rowOff>
    </xdr:to>
    <xdr:cxnSp macro="">
      <xdr:nvCxnSpPr>
        <xdr:cNvPr id="28" name="Straight Arrow Connector 27"/>
        <xdr:cNvCxnSpPr/>
      </xdr:nvCxnSpPr>
      <xdr:spPr>
        <a:xfrm flipV="1">
          <a:off x="1575804" y="1108607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175901</xdr:colOff>
      <xdr:row>52</xdr:row>
      <xdr:rowOff>38159</xdr:rowOff>
    </xdr:from>
    <xdr:to>
      <xdr:col>2</xdr:col>
      <xdr:colOff>175901</xdr:colOff>
      <xdr:row>58</xdr:row>
      <xdr:rowOff>139396</xdr:rowOff>
    </xdr:to>
    <xdr:cxnSp macro="">
      <xdr:nvCxnSpPr>
        <xdr:cNvPr id="29" name="Straight Arrow Connector 28"/>
        <xdr:cNvCxnSpPr/>
      </xdr:nvCxnSpPr>
      <xdr:spPr>
        <a:xfrm flipV="1">
          <a:off x="1591044" y="9661130"/>
          <a:ext cx="0" cy="1211580"/>
        </a:xfrm>
        <a:prstGeom prst="straightConnector1">
          <a:avLst/>
        </a:prstGeom>
        <a:ln>
          <a:headEnd type="arrow"/>
          <a:tailEnd type="oval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38741</xdr:colOff>
      <xdr:row>67</xdr:row>
      <xdr:rowOff>51221</xdr:rowOff>
    </xdr:from>
    <xdr:to>
      <xdr:col>12</xdr:col>
      <xdr:colOff>38741</xdr:colOff>
      <xdr:row>73</xdr:row>
      <xdr:rowOff>152459</xdr:rowOff>
    </xdr:to>
    <xdr:cxnSp macro="">
      <xdr:nvCxnSpPr>
        <xdr:cNvPr id="30" name="Straight Arrow Connector 29"/>
        <xdr:cNvCxnSpPr/>
      </xdr:nvCxnSpPr>
      <xdr:spPr>
        <a:xfrm flipV="1">
          <a:off x="4120884" y="1245005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46361</xdr:colOff>
      <xdr:row>59</xdr:row>
      <xdr:rowOff>129599</xdr:rowOff>
    </xdr:from>
    <xdr:to>
      <xdr:col>12</xdr:col>
      <xdr:colOff>46361</xdr:colOff>
      <xdr:row>66</xdr:row>
      <xdr:rowOff>45779</xdr:rowOff>
    </xdr:to>
    <xdr:cxnSp macro="">
      <xdr:nvCxnSpPr>
        <xdr:cNvPr id="31" name="Straight Arrow Connector 30"/>
        <xdr:cNvCxnSpPr/>
      </xdr:nvCxnSpPr>
      <xdr:spPr>
        <a:xfrm flipV="1">
          <a:off x="4128504" y="1104797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61601</xdr:colOff>
      <xdr:row>52</xdr:row>
      <xdr:rowOff>22919</xdr:rowOff>
    </xdr:from>
    <xdr:to>
      <xdr:col>12</xdr:col>
      <xdr:colOff>61601</xdr:colOff>
      <xdr:row>58</xdr:row>
      <xdr:rowOff>124156</xdr:rowOff>
    </xdr:to>
    <xdr:cxnSp macro="">
      <xdr:nvCxnSpPr>
        <xdr:cNvPr id="32" name="Straight Arrow Connector 31"/>
        <xdr:cNvCxnSpPr/>
      </xdr:nvCxnSpPr>
      <xdr:spPr>
        <a:xfrm flipV="1">
          <a:off x="4143744" y="9645890"/>
          <a:ext cx="0" cy="1211580"/>
        </a:xfrm>
        <a:prstGeom prst="straightConnector1">
          <a:avLst/>
        </a:prstGeom>
        <a:ln>
          <a:headEnd type="arrow"/>
          <a:tailEnd type="oval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191141</xdr:colOff>
      <xdr:row>44</xdr:row>
      <xdr:rowOff>63196</xdr:rowOff>
    </xdr:from>
    <xdr:to>
      <xdr:col>2</xdr:col>
      <xdr:colOff>191141</xdr:colOff>
      <xdr:row>50</xdr:row>
      <xdr:rowOff>164433</xdr:rowOff>
    </xdr:to>
    <xdr:cxnSp macro="">
      <xdr:nvCxnSpPr>
        <xdr:cNvPr id="33" name="Straight Arrow Connector 32"/>
        <xdr:cNvCxnSpPr/>
      </xdr:nvCxnSpPr>
      <xdr:spPr>
        <a:xfrm flipV="1">
          <a:off x="1606284" y="820571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76841</xdr:colOff>
      <xdr:row>44</xdr:row>
      <xdr:rowOff>47956</xdr:rowOff>
    </xdr:from>
    <xdr:to>
      <xdr:col>12</xdr:col>
      <xdr:colOff>76841</xdr:colOff>
      <xdr:row>50</xdr:row>
      <xdr:rowOff>149193</xdr:rowOff>
    </xdr:to>
    <xdr:cxnSp macro="">
      <xdr:nvCxnSpPr>
        <xdr:cNvPr id="34" name="Straight Arrow Connector 33"/>
        <xdr:cNvCxnSpPr/>
      </xdr:nvCxnSpPr>
      <xdr:spPr>
        <a:xfrm flipV="1">
          <a:off x="4158984" y="819047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212913</xdr:colOff>
      <xdr:row>36</xdr:row>
      <xdr:rowOff>52379</xdr:rowOff>
    </xdr:from>
    <xdr:to>
      <xdr:col>2</xdr:col>
      <xdr:colOff>212913</xdr:colOff>
      <xdr:row>42</xdr:row>
      <xdr:rowOff>153616</xdr:rowOff>
    </xdr:to>
    <xdr:cxnSp macro="">
      <xdr:nvCxnSpPr>
        <xdr:cNvPr id="35" name="Straight Arrow Connector 34"/>
        <xdr:cNvCxnSpPr/>
      </xdr:nvCxnSpPr>
      <xdr:spPr>
        <a:xfrm flipV="1">
          <a:off x="1628056" y="6714436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98613</xdr:colOff>
      <xdr:row>36</xdr:row>
      <xdr:rowOff>26184</xdr:rowOff>
    </xdr:from>
    <xdr:to>
      <xdr:col>12</xdr:col>
      <xdr:colOff>98613</xdr:colOff>
      <xdr:row>42</xdr:row>
      <xdr:rowOff>127421</xdr:rowOff>
    </xdr:to>
    <xdr:cxnSp macro="">
      <xdr:nvCxnSpPr>
        <xdr:cNvPr id="36" name="Straight Arrow Connector 35"/>
        <xdr:cNvCxnSpPr/>
      </xdr:nvCxnSpPr>
      <xdr:spPr>
        <a:xfrm flipV="1">
          <a:off x="4180756" y="6688241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223798</xdr:colOff>
      <xdr:row>31</xdr:row>
      <xdr:rowOff>65246</xdr:rowOff>
    </xdr:from>
    <xdr:to>
      <xdr:col>2</xdr:col>
      <xdr:colOff>223798</xdr:colOff>
      <xdr:row>35</xdr:row>
      <xdr:rowOff>22918</xdr:rowOff>
    </xdr:to>
    <xdr:cxnSp macro="">
      <xdr:nvCxnSpPr>
        <xdr:cNvPr id="37" name="Straight Arrow Connector 36"/>
        <xdr:cNvCxnSpPr/>
      </xdr:nvCxnSpPr>
      <xdr:spPr>
        <a:xfrm flipV="1">
          <a:off x="1638941" y="5802017"/>
          <a:ext cx="0" cy="697901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109498</xdr:colOff>
      <xdr:row>27</xdr:row>
      <xdr:rowOff>108788</xdr:rowOff>
    </xdr:from>
    <xdr:to>
      <xdr:col>12</xdr:col>
      <xdr:colOff>109498</xdr:colOff>
      <xdr:row>35</xdr:row>
      <xdr:rowOff>7678</xdr:rowOff>
    </xdr:to>
    <xdr:cxnSp macro="">
      <xdr:nvCxnSpPr>
        <xdr:cNvPr id="38" name="Straight Arrow Connector 37"/>
        <xdr:cNvCxnSpPr/>
      </xdr:nvCxnSpPr>
      <xdr:spPr>
        <a:xfrm flipV="1">
          <a:off x="4191641" y="5105331"/>
          <a:ext cx="0" cy="1379347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1990725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91"/>
        <a:stretch>
          <a:fillRect/>
        </a:stretch>
      </xdr:blipFill>
      <xdr:spPr bwMode="auto">
        <a:xfrm>
          <a:off x="0" y="0"/>
          <a:ext cx="19907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2495550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91"/>
        <a:stretch>
          <a:fillRect/>
        </a:stretch>
      </xdr:blipFill>
      <xdr:spPr bwMode="auto">
        <a:xfrm>
          <a:off x="0" y="0"/>
          <a:ext cx="24955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6"/>
  <sheetViews>
    <sheetView topLeftCell="A22" zoomScale="85" zoomScaleNormal="85" workbookViewId="0">
      <selection activeCell="F11" sqref="F11"/>
    </sheetView>
  </sheetViews>
  <sheetFormatPr defaultColWidth="2.81640625" defaultRowHeight="14.5" x14ac:dyDescent="0.35"/>
  <cols>
    <col min="1" max="3" width="10.26953125" customWidth="1"/>
    <col min="4" max="4" width="3.1796875" style="1" customWidth="1"/>
    <col min="5" max="7" width="3.1796875" style="2" customWidth="1"/>
    <col min="8" max="8" width="3.1796875" style="3" customWidth="1"/>
    <col min="9" max="12" width="3.1796875" style="2" customWidth="1"/>
    <col min="13" max="13" width="3.1796875" style="3" customWidth="1"/>
    <col min="14" max="17" width="3.1796875" style="2" customWidth="1"/>
    <col min="18" max="18" width="3.1796875" style="3" customWidth="1"/>
    <col min="19" max="22" width="3.1796875" style="2" customWidth="1"/>
    <col min="23" max="23" width="3.1796875" style="3" customWidth="1"/>
    <col min="24" max="27" width="3.1796875" style="2" customWidth="1"/>
    <col min="28" max="28" width="3.1796875" style="3" customWidth="1"/>
    <col min="29" max="32" width="3.1796875" style="2" customWidth="1"/>
    <col min="33" max="33" width="3.1796875" style="3" customWidth="1"/>
    <col min="34" max="37" width="3.1796875" style="2" customWidth="1"/>
    <col min="38" max="38" width="3.1796875" style="3" customWidth="1"/>
    <col min="39" max="39" width="3.1796875" style="1" customWidth="1"/>
    <col min="40" max="42" width="3.1796875" style="2" customWidth="1"/>
    <col min="43" max="43" width="3.1796875" style="3" customWidth="1"/>
    <col min="44" max="47" width="3.1796875" style="2" customWidth="1"/>
    <col min="48" max="48" width="3.1796875" style="3" customWidth="1"/>
    <col min="49" max="52" width="3.1796875" style="2" customWidth="1"/>
    <col min="53" max="53" width="3.1796875" style="3" customWidth="1"/>
    <col min="54" max="57" width="3.1796875" style="2" customWidth="1"/>
    <col min="58" max="58" width="3.1796875" style="3" customWidth="1"/>
    <col min="59" max="62" width="3.1796875" style="2" customWidth="1"/>
    <col min="63" max="63" width="3.1796875" style="3" customWidth="1"/>
    <col min="64" max="67" width="3.1796875" style="2" customWidth="1"/>
    <col min="68" max="68" width="3.1796875" style="3" customWidth="1"/>
    <col min="69" max="72" width="3.1796875" style="2" customWidth="1"/>
    <col min="73" max="73" width="3.1796875" style="3" customWidth="1"/>
  </cols>
  <sheetData>
    <row r="1" spans="1:73" x14ac:dyDescent="0.35">
      <c r="A1" s="18" t="s">
        <v>12</v>
      </c>
    </row>
    <row r="2" spans="1:73" x14ac:dyDescent="0.35">
      <c r="A2" t="s">
        <v>11</v>
      </c>
    </row>
    <row r="4" spans="1:73" s="5" customFormat="1" x14ac:dyDescent="0.35">
      <c r="D4" s="4">
        <v>1</v>
      </c>
      <c r="E4" s="5">
        <v>2</v>
      </c>
      <c r="F4" s="5">
        <v>3</v>
      </c>
      <c r="G4" s="5">
        <v>4</v>
      </c>
      <c r="H4" s="6">
        <v>5</v>
      </c>
      <c r="I4" s="5">
        <v>6</v>
      </c>
      <c r="J4" s="5">
        <v>7</v>
      </c>
      <c r="K4" s="5">
        <v>8</v>
      </c>
      <c r="L4" s="5">
        <v>9</v>
      </c>
      <c r="M4" s="6">
        <v>10</v>
      </c>
      <c r="N4" s="5">
        <v>11</v>
      </c>
      <c r="O4" s="5">
        <v>12</v>
      </c>
      <c r="P4" s="5">
        <v>13</v>
      </c>
      <c r="Q4" s="5">
        <v>14</v>
      </c>
      <c r="R4" s="6">
        <v>15</v>
      </c>
      <c r="S4" s="5">
        <v>16</v>
      </c>
      <c r="T4" s="5">
        <v>17</v>
      </c>
      <c r="U4" s="5">
        <v>18</v>
      </c>
      <c r="V4" s="5">
        <v>19</v>
      </c>
      <c r="W4" s="6">
        <v>20</v>
      </c>
      <c r="X4" s="5">
        <v>21</v>
      </c>
      <c r="Y4" s="5">
        <v>22</v>
      </c>
      <c r="Z4" s="5">
        <v>23</v>
      </c>
      <c r="AA4" s="5">
        <v>24</v>
      </c>
      <c r="AB4" s="6">
        <v>25</v>
      </c>
      <c r="AC4" s="5">
        <v>26</v>
      </c>
      <c r="AD4" s="5">
        <v>27</v>
      </c>
      <c r="AE4" s="5">
        <v>28</v>
      </c>
      <c r="AF4" s="5">
        <v>29</v>
      </c>
      <c r="AG4" s="6">
        <v>30</v>
      </c>
      <c r="AH4" s="5">
        <v>31</v>
      </c>
      <c r="AI4" s="5">
        <v>32</v>
      </c>
      <c r="AJ4" s="5">
        <v>33</v>
      </c>
      <c r="AK4" s="5">
        <v>34</v>
      </c>
      <c r="AL4" s="6">
        <v>35</v>
      </c>
      <c r="AM4" s="4">
        <v>36</v>
      </c>
      <c r="AN4" s="5">
        <v>37</v>
      </c>
      <c r="AO4" s="5">
        <v>38</v>
      </c>
      <c r="AP4" s="5">
        <v>39</v>
      </c>
      <c r="AQ4" s="6">
        <v>40</v>
      </c>
      <c r="AR4" s="5">
        <v>41</v>
      </c>
      <c r="AS4" s="5">
        <v>42</v>
      </c>
      <c r="AT4" s="5">
        <v>43</v>
      </c>
      <c r="AU4" s="5">
        <v>44</v>
      </c>
      <c r="AV4" s="6">
        <v>45</v>
      </c>
      <c r="AW4" s="5">
        <v>46</v>
      </c>
      <c r="AX4" s="5">
        <v>47</v>
      </c>
      <c r="AY4" s="5">
        <v>48</v>
      </c>
      <c r="AZ4" s="5">
        <v>49</v>
      </c>
      <c r="BA4" s="6">
        <v>50</v>
      </c>
      <c r="BB4" s="5">
        <v>51</v>
      </c>
      <c r="BC4" s="5">
        <v>52</v>
      </c>
      <c r="BD4" s="5">
        <v>53</v>
      </c>
      <c r="BE4" s="5">
        <v>54</v>
      </c>
      <c r="BF4" s="6">
        <v>55</v>
      </c>
      <c r="BG4" s="5">
        <v>56</v>
      </c>
      <c r="BH4" s="5">
        <v>57</v>
      </c>
      <c r="BI4" s="5">
        <v>58</v>
      </c>
      <c r="BJ4" s="5">
        <v>59</v>
      </c>
      <c r="BK4" s="6">
        <v>60</v>
      </c>
      <c r="BL4" s="5">
        <v>61</v>
      </c>
      <c r="BM4" s="5">
        <v>62</v>
      </c>
      <c r="BN4" s="5">
        <v>63</v>
      </c>
      <c r="BO4" s="5">
        <v>64</v>
      </c>
      <c r="BP4" s="6">
        <v>65</v>
      </c>
      <c r="BU4" s="6"/>
    </row>
    <row r="5" spans="1:73" x14ac:dyDescent="0.35">
      <c r="D5" s="9"/>
      <c r="E5" s="10"/>
      <c r="F5" s="10"/>
      <c r="G5" s="10"/>
      <c r="H5" s="11"/>
      <c r="I5" s="10"/>
      <c r="J5" s="10"/>
      <c r="K5" s="10"/>
      <c r="L5" s="10"/>
      <c r="M5" s="11"/>
      <c r="N5" s="10"/>
      <c r="O5" s="10"/>
      <c r="P5" s="10"/>
      <c r="Q5" s="10"/>
      <c r="R5" s="11"/>
      <c r="S5" s="10"/>
      <c r="T5" s="10"/>
      <c r="U5" s="10"/>
      <c r="V5" s="10"/>
      <c r="W5" s="11"/>
      <c r="X5" s="10"/>
      <c r="Y5" s="10"/>
      <c r="Z5" s="10"/>
      <c r="AA5" s="10"/>
      <c r="AB5" s="11"/>
      <c r="AC5" s="10"/>
      <c r="AD5" s="10"/>
      <c r="AE5" s="10"/>
      <c r="AF5" s="10"/>
      <c r="AG5" s="11"/>
      <c r="AH5" s="10"/>
      <c r="AI5" s="10"/>
      <c r="AJ5" s="10"/>
      <c r="AK5" s="10"/>
      <c r="AL5" s="11"/>
      <c r="AM5" s="9"/>
      <c r="AN5" s="10"/>
      <c r="AO5" s="10"/>
      <c r="AP5" s="10"/>
      <c r="AQ5" s="11"/>
      <c r="AR5" s="10"/>
      <c r="AS5" s="10"/>
      <c r="AT5" s="10"/>
      <c r="AU5" s="10"/>
      <c r="AV5" s="11"/>
      <c r="AW5" s="10"/>
    </row>
    <row r="6" spans="1:73" x14ac:dyDescent="0.35">
      <c r="A6" t="s">
        <v>0</v>
      </c>
      <c r="D6" s="12" t="str">
        <f>"F"&amp;RIGHT($A6,1)</f>
        <v>F1</v>
      </c>
      <c r="E6" s="13" t="s">
        <v>1</v>
      </c>
      <c r="F6" s="14" t="s">
        <v>1</v>
      </c>
      <c r="G6" s="14" t="s">
        <v>1</v>
      </c>
      <c r="H6" s="15" t="s">
        <v>2</v>
      </c>
      <c r="I6" s="14" t="s">
        <v>2</v>
      </c>
      <c r="J6" s="14" t="s">
        <v>2</v>
      </c>
      <c r="K6" s="14" t="s">
        <v>2</v>
      </c>
      <c r="L6" s="14" t="s">
        <v>2</v>
      </c>
      <c r="M6" s="15" t="s">
        <v>3</v>
      </c>
      <c r="N6" s="14" t="s">
        <v>4</v>
      </c>
      <c r="O6" s="14" t="s">
        <v>4</v>
      </c>
      <c r="P6" s="14" t="str">
        <f>"s"&amp;RIGHT($A6,1)</f>
        <v>s1</v>
      </c>
      <c r="Q6" s="14"/>
      <c r="R6" s="16"/>
      <c r="S6" s="14"/>
      <c r="T6" s="14"/>
      <c r="U6" s="14"/>
      <c r="V6" s="14"/>
      <c r="W6" s="16"/>
      <c r="X6" s="14"/>
      <c r="Y6" s="14"/>
      <c r="Z6" s="14"/>
      <c r="AA6" s="14"/>
      <c r="AB6" s="16"/>
      <c r="AC6" s="14"/>
      <c r="AD6" s="14"/>
      <c r="AE6" s="14"/>
      <c r="AF6" s="14"/>
      <c r="AG6" s="16"/>
      <c r="AH6" s="14"/>
      <c r="AI6" s="14"/>
      <c r="AJ6" s="14"/>
      <c r="AK6" s="14"/>
      <c r="AL6" s="16"/>
      <c r="AM6" s="17"/>
      <c r="AN6" s="14"/>
      <c r="AO6" s="14"/>
      <c r="AP6" s="14"/>
      <c r="AQ6" s="16"/>
      <c r="AR6" s="14"/>
      <c r="AS6" s="14"/>
      <c r="AT6" s="14"/>
      <c r="AU6" s="14"/>
      <c r="AV6" s="16"/>
      <c r="AW6" s="14"/>
      <c r="AX6" s="7"/>
      <c r="AY6" s="7"/>
      <c r="AZ6" s="7"/>
      <c r="BA6" s="8"/>
      <c r="BB6" s="7"/>
    </row>
    <row r="7" spans="1:73" x14ac:dyDescent="0.35">
      <c r="A7" t="s">
        <v>5</v>
      </c>
      <c r="D7" s="12"/>
      <c r="E7" s="13"/>
      <c r="F7" s="13" t="str">
        <f>"F"&amp;RIGHT($A7,1)</f>
        <v>F2</v>
      </c>
      <c r="G7" s="13" t="s">
        <v>1</v>
      </c>
      <c r="H7" s="15" t="s">
        <v>1</v>
      </c>
      <c r="I7" s="13" t="s">
        <v>1</v>
      </c>
      <c r="J7" s="13" t="s">
        <v>2</v>
      </c>
      <c r="K7" s="13" t="s">
        <v>2</v>
      </c>
      <c r="L7" s="13" t="s">
        <v>2</v>
      </c>
      <c r="M7" s="15" t="s">
        <v>2</v>
      </c>
      <c r="N7" s="13" t="s">
        <v>2</v>
      </c>
      <c r="O7" s="13" t="s">
        <v>3</v>
      </c>
      <c r="P7" s="14" t="s">
        <v>4</v>
      </c>
      <c r="Q7" s="14" t="s">
        <v>4</v>
      </c>
      <c r="R7" s="16" t="str">
        <f>"s"&amp;RIGHT($A7,1)</f>
        <v>s2</v>
      </c>
      <c r="S7" s="14"/>
      <c r="T7" s="14"/>
      <c r="U7" s="14"/>
      <c r="V7" s="14"/>
      <c r="W7" s="16"/>
      <c r="X7" s="14"/>
      <c r="Y7" s="14"/>
      <c r="Z7" s="14"/>
      <c r="AA7" s="14"/>
      <c r="AB7" s="16"/>
      <c r="AC7" s="14"/>
      <c r="AD7" s="14"/>
      <c r="AE7" s="14"/>
      <c r="AF7" s="14"/>
      <c r="AG7" s="16"/>
      <c r="AH7" s="14"/>
      <c r="AI7" s="14"/>
      <c r="AJ7" s="14"/>
      <c r="AK7" s="14"/>
      <c r="AL7" s="16"/>
      <c r="AM7" s="17"/>
      <c r="AN7" s="14"/>
      <c r="AO7" s="14"/>
      <c r="AP7" s="14"/>
      <c r="AQ7" s="16"/>
      <c r="AR7" s="14"/>
      <c r="AS7" s="14"/>
      <c r="AT7" s="14"/>
      <c r="AU7" s="14"/>
      <c r="AV7" s="16"/>
      <c r="AW7" s="14"/>
      <c r="AX7" s="7"/>
      <c r="AY7" s="7"/>
      <c r="AZ7" s="7"/>
      <c r="BA7" s="8"/>
      <c r="BB7" s="7"/>
    </row>
    <row r="8" spans="1:73" x14ac:dyDescent="0.35">
      <c r="A8" t="s">
        <v>6</v>
      </c>
      <c r="D8" s="12"/>
      <c r="E8" s="13"/>
      <c r="F8" s="13"/>
      <c r="G8" s="13"/>
      <c r="H8" s="15" t="str">
        <f>"F"&amp;RIGHT($A8,1)</f>
        <v>F3</v>
      </c>
      <c r="I8" s="13" t="s">
        <v>1</v>
      </c>
      <c r="J8" s="13" t="s">
        <v>1</v>
      </c>
      <c r="K8" s="13" t="s">
        <v>1</v>
      </c>
      <c r="L8" s="13" t="s">
        <v>2</v>
      </c>
      <c r="M8" s="15" t="s">
        <v>2</v>
      </c>
      <c r="N8" s="13" t="s">
        <v>2</v>
      </c>
      <c r="O8" s="13" t="s">
        <v>2</v>
      </c>
      <c r="P8" s="14" t="s">
        <v>2</v>
      </c>
      <c r="Q8" s="14" t="s">
        <v>3</v>
      </c>
      <c r="R8" s="16" t="s">
        <v>4</v>
      </c>
      <c r="S8" s="14" t="s">
        <v>4</v>
      </c>
      <c r="T8" s="14" t="str">
        <f>"s"&amp;RIGHT($A8,1)</f>
        <v>s3</v>
      </c>
      <c r="U8" s="14"/>
      <c r="V8" s="14"/>
      <c r="W8" s="16"/>
      <c r="X8" s="14"/>
      <c r="Y8" s="14"/>
      <c r="Z8" s="14"/>
      <c r="AA8" s="14"/>
      <c r="AB8" s="16"/>
      <c r="AC8" s="14"/>
      <c r="AD8" s="14"/>
      <c r="AE8" s="14"/>
      <c r="AF8" s="14"/>
      <c r="AG8" s="16"/>
      <c r="AH8" s="14"/>
      <c r="AI8" s="14"/>
      <c r="AJ8" s="14"/>
      <c r="AK8" s="14"/>
      <c r="AL8" s="16"/>
      <c r="AM8" s="17"/>
      <c r="AN8" s="14"/>
      <c r="AO8" s="14"/>
      <c r="AP8" s="14"/>
      <c r="AQ8" s="16"/>
      <c r="AR8" s="14"/>
      <c r="AS8" s="14"/>
      <c r="AT8" s="14"/>
      <c r="AU8" s="14"/>
      <c r="AV8" s="16"/>
      <c r="AW8" s="14"/>
      <c r="AX8" s="7"/>
      <c r="AY8" s="7"/>
      <c r="AZ8" s="7"/>
      <c r="BA8" s="8"/>
      <c r="BB8" s="7"/>
    </row>
    <row r="9" spans="1:73" x14ac:dyDescent="0.35">
      <c r="A9" t="s">
        <v>7</v>
      </c>
      <c r="D9" s="12"/>
      <c r="E9" s="13"/>
      <c r="F9" s="13"/>
      <c r="G9" s="13"/>
      <c r="H9" s="15"/>
      <c r="I9" s="13"/>
      <c r="J9" s="13" t="str">
        <f>"F"&amp;RIGHT($A9,1)</f>
        <v>F4</v>
      </c>
      <c r="K9" s="13" t="s">
        <v>1</v>
      </c>
      <c r="L9" s="13" t="s">
        <v>1</v>
      </c>
      <c r="M9" s="15" t="s">
        <v>1</v>
      </c>
      <c r="N9" s="13" t="s">
        <v>2</v>
      </c>
      <c r="O9" s="13" t="s">
        <v>2</v>
      </c>
      <c r="P9" s="14" t="s">
        <v>2</v>
      </c>
      <c r="Q9" s="14" t="s">
        <v>2</v>
      </c>
      <c r="R9" s="16" t="s">
        <v>2</v>
      </c>
      <c r="S9" s="14" t="s">
        <v>3</v>
      </c>
      <c r="T9" s="14" t="s">
        <v>4</v>
      </c>
      <c r="U9" s="14" t="s">
        <v>4</v>
      </c>
      <c r="V9" s="14" t="str">
        <f>"s"&amp;RIGHT($A9,1)</f>
        <v>s4</v>
      </c>
      <c r="W9" s="16"/>
      <c r="X9" s="14"/>
      <c r="Y9" s="14"/>
      <c r="Z9" s="14"/>
      <c r="AA9" s="14"/>
      <c r="AB9" s="16"/>
      <c r="AC9" s="14"/>
      <c r="AD9" s="14"/>
      <c r="AE9" s="14"/>
      <c r="AF9" s="14"/>
      <c r="AG9" s="16"/>
      <c r="AH9" s="14"/>
      <c r="AI9" s="14"/>
      <c r="AJ9" s="14"/>
      <c r="AK9" s="14"/>
      <c r="AL9" s="16"/>
      <c r="AM9" s="17"/>
      <c r="AN9" s="14"/>
      <c r="AO9" s="14"/>
      <c r="AP9" s="14"/>
      <c r="AQ9" s="16"/>
      <c r="AR9" s="14"/>
      <c r="AS9" s="14"/>
      <c r="AT9" s="14"/>
      <c r="AU9" s="14"/>
      <c r="AV9" s="16"/>
      <c r="AW9" s="14"/>
      <c r="AX9" s="7"/>
      <c r="AY9" s="7"/>
      <c r="AZ9" s="7"/>
      <c r="BA9" s="8"/>
      <c r="BB9" s="7"/>
    </row>
    <row r="10" spans="1:73" x14ac:dyDescent="0.35">
      <c r="A10" t="s">
        <v>8</v>
      </c>
      <c r="D10" s="12"/>
      <c r="E10" s="13"/>
      <c r="F10" s="13"/>
      <c r="G10" s="13"/>
      <c r="H10" s="15"/>
      <c r="I10" s="13"/>
      <c r="J10" s="13"/>
      <c r="K10" s="13"/>
      <c r="L10" s="13" t="str">
        <f>"F"&amp;RIGHT($A10,1)</f>
        <v>F5</v>
      </c>
      <c r="M10" s="15" t="s">
        <v>1</v>
      </c>
      <c r="N10" s="13" t="s">
        <v>1</v>
      </c>
      <c r="O10" s="13" t="s">
        <v>1</v>
      </c>
      <c r="P10" s="14" t="s">
        <v>2</v>
      </c>
      <c r="Q10" s="14" t="s">
        <v>2</v>
      </c>
      <c r="R10" s="16" t="s">
        <v>2</v>
      </c>
      <c r="S10" s="14" t="s">
        <v>2</v>
      </c>
      <c r="T10" s="14" t="s">
        <v>2</v>
      </c>
      <c r="U10" s="14" t="s">
        <v>3</v>
      </c>
      <c r="V10" s="14" t="s">
        <v>4</v>
      </c>
      <c r="W10" s="16" t="s">
        <v>4</v>
      </c>
      <c r="X10" s="14" t="str">
        <f>"s"&amp;RIGHT($A10,1)</f>
        <v>s5</v>
      </c>
      <c r="Y10" s="14"/>
      <c r="Z10" s="14"/>
      <c r="AA10" s="14"/>
      <c r="AB10" s="16"/>
      <c r="AC10" s="14"/>
      <c r="AD10" s="14"/>
      <c r="AE10" s="14"/>
      <c r="AF10" s="14"/>
      <c r="AG10" s="16"/>
      <c r="AH10" s="14"/>
      <c r="AI10" s="14"/>
      <c r="AJ10" s="14"/>
      <c r="AK10" s="14"/>
      <c r="AL10" s="16"/>
      <c r="AM10" s="17"/>
      <c r="AN10" s="14"/>
      <c r="AO10" s="14"/>
      <c r="AP10" s="14"/>
      <c r="AQ10" s="16"/>
      <c r="AR10" s="14"/>
      <c r="AS10" s="14"/>
      <c r="AT10" s="14"/>
      <c r="AU10" s="14"/>
      <c r="AV10" s="16"/>
      <c r="AW10" s="14"/>
      <c r="AX10" s="7"/>
      <c r="AY10" s="7"/>
      <c r="AZ10" s="7"/>
      <c r="BA10" s="8"/>
      <c r="BB10" s="7"/>
    </row>
    <row r="11" spans="1:73" x14ac:dyDescent="0.35">
      <c r="A11" t="s">
        <v>9</v>
      </c>
      <c r="D11" s="12"/>
      <c r="E11" s="13"/>
      <c r="F11" s="13"/>
      <c r="G11" s="13"/>
      <c r="H11" s="15"/>
      <c r="I11" s="13"/>
      <c r="J11" s="13"/>
      <c r="K11" s="13"/>
      <c r="L11" s="13"/>
      <c r="M11" s="15"/>
      <c r="N11" s="13" t="str">
        <f>"F"&amp;RIGHT($A11,1)</f>
        <v>F6</v>
      </c>
      <c r="O11" s="13" t="s">
        <v>1</v>
      </c>
      <c r="P11" s="14" t="s">
        <v>1</v>
      </c>
      <c r="Q11" s="14" t="s">
        <v>1</v>
      </c>
      <c r="R11" s="16" t="s">
        <v>2</v>
      </c>
      <c r="S11" s="14" t="s">
        <v>2</v>
      </c>
      <c r="T11" s="14" t="s">
        <v>2</v>
      </c>
      <c r="U11" s="14" t="s">
        <v>2</v>
      </c>
      <c r="V11" s="14" t="s">
        <v>2</v>
      </c>
      <c r="W11" s="16" t="s">
        <v>3</v>
      </c>
      <c r="X11" s="14" t="s">
        <v>4</v>
      </c>
      <c r="Y11" s="14" t="s">
        <v>4</v>
      </c>
      <c r="Z11" s="14" t="str">
        <f>"s"&amp;RIGHT($A11,1)</f>
        <v>s6</v>
      </c>
      <c r="AA11" s="14"/>
      <c r="AB11" s="16"/>
      <c r="AC11" s="14"/>
      <c r="AD11" s="14"/>
      <c r="AE11" s="14"/>
      <c r="AF11" s="14"/>
      <c r="AG11" s="16"/>
      <c r="AH11" s="14"/>
      <c r="AI11" s="14"/>
      <c r="AJ11" s="14"/>
      <c r="AK11" s="14"/>
      <c r="AL11" s="16"/>
      <c r="AM11" s="17"/>
      <c r="AN11" s="14"/>
      <c r="AO11" s="14"/>
      <c r="AP11" s="14"/>
      <c r="AQ11" s="16"/>
      <c r="AR11" s="14"/>
      <c r="AS11" s="14"/>
      <c r="AT11" s="14"/>
      <c r="AU11" s="14"/>
      <c r="AV11" s="16"/>
      <c r="AW11" s="14"/>
      <c r="AX11" s="7"/>
      <c r="AY11" s="7"/>
      <c r="AZ11" s="7"/>
      <c r="BA11" s="8"/>
      <c r="BB11" s="7"/>
    </row>
    <row r="12" spans="1:73" x14ac:dyDescent="0.35">
      <c r="A12" t="s">
        <v>10</v>
      </c>
      <c r="D12" s="12"/>
      <c r="E12" s="13"/>
      <c r="F12" s="13"/>
      <c r="G12" s="13"/>
      <c r="H12" s="15"/>
      <c r="I12" s="13"/>
      <c r="J12" s="13"/>
      <c r="K12" s="13"/>
      <c r="L12" s="13"/>
      <c r="M12" s="15"/>
      <c r="N12" s="13"/>
      <c r="O12" s="13"/>
      <c r="P12" s="14" t="str">
        <f>"F"&amp;RIGHT($A12,1)</f>
        <v>F7</v>
      </c>
      <c r="Q12" s="14" t="s">
        <v>1</v>
      </c>
      <c r="R12" s="16" t="s">
        <v>1</v>
      </c>
      <c r="S12" s="14" t="s">
        <v>1</v>
      </c>
      <c r="T12" s="14" t="s">
        <v>2</v>
      </c>
      <c r="U12" s="14" t="s">
        <v>2</v>
      </c>
      <c r="V12" s="14" t="s">
        <v>2</v>
      </c>
      <c r="W12" s="16" t="s">
        <v>2</v>
      </c>
      <c r="X12" s="14" t="s">
        <v>2</v>
      </c>
      <c r="Y12" s="14" t="s">
        <v>3</v>
      </c>
      <c r="Z12" s="14" t="s">
        <v>4</v>
      </c>
      <c r="AA12" s="14" t="s">
        <v>4</v>
      </c>
      <c r="AB12" s="16" t="str">
        <f>"s"&amp;RIGHT($A12,1)</f>
        <v>s7</v>
      </c>
      <c r="AC12" s="14"/>
      <c r="AD12" s="14"/>
      <c r="AE12" s="14"/>
      <c r="AF12" s="14"/>
      <c r="AG12" s="16"/>
      <c r="AH12" s="14"/>
      <c r="AI12" s="14"/>
      <c r="AJ12" s="14"/>
      <c r="AK12" s="14"/>
      <c r="AL12" s="16"/>
      <c r="AM12" s="17"/>
      <c r="AN12" s="14"/>
      <c r="AO12" s="14"/>
      <c r="AP12" s="14"/>
      <c r="AQ12" s="16"/>
      <c r="AR12" s="14"/>
      <c r="AS12" s="14"/>
      <c r="AT12" s="14"/>
      <c r="AU12" s="14"/>
      <c r="AV12" s="16"/>
      <c r="AW12" s="14"/>
      <c r="AX12" s="7"/>
      <c r="AY12" s="7"/>
      <c r="AZ12" s="7"/>
      <c r="BA12" s="8"/>
      <c r="BB12" s="7"/>
    </row>
    <row r="13" spans="1:73" x14ac:dyDescent="0.35">
      <c r="A13" t="s">
        <v>0</v>
      </c>
      <c r="D13" s="12"/>
      <c r="E13" s="13"/>
      <c r="F13" s="13"/>
      <c r="G13" s="13"/>
      <c r="H13" s="15"/>
      <c r="I13" s="13"/>
      <c r="J13" s="13"/>
      <c r="K13" s="13"/>
      <c r="L13" s="13"/>
      <c r="M13" s="15"/>
      <c r="N13" s="13"/>
      <c r="O13" s="13"/>
      <c r="P13" s="14"/>
      <c r="Q13" s="14"/>
      <c r="R13" s="16" t="str">
        <f>"F"&amp;RIGHT($A13,1)</f>
        <v>F1</v>
      </c>
      <c r="S13" s="14" t="s">
        <v>1</v>
      </c>
      <c r="T13" s="14" t="s">
        <v>1</v>
      </c>
      <c r="U13" s="14" t="s">
        <v>1</v>
      </c>
      <c r="V13" s="14" t="s">
        <v>2</v>
      </c>
      <c r="W13" s="16" t="s">
        <v>2</v>
      </c>
      <c r="X13" s="14" t="s">
        <v>2</v>
      </c>
      <c r="Y13" s="14" t="s">
        <v>2</v>
      </c>
      <c r="Z13" s="14" t="s">
        <v>2</v>
      </c>
      <c r="AA13" s="14" t="s">
        <v>3</v>
      </c>
      <c r="AB13" s="16" t="s">
        <v>4</v>
      </c>
      <c r="AC13" s="14" t="s">
        <v>4</v>
      </c>
      <c r="AD13" s="14" t="str">
        <f>"s"&amp;RIGHT($A13,1)</f>
        <v>s1</v>
      </c>
      <c r="AE13" s="14"/>
      <c r="AF13" s="14"/>
      <c r="AG13" s="16"/>
      <c r="AH13" s="14"/>
      <c r="AI13" s="14"/>
      <c r="AJ13" s="14"/>
      <c r="AK13" s="14"/>
      <c r="AL13" s="16"/>
      <c r="AM13" s="17"/>
      <c r="AN13" s="14"/>
      <c r="AO13" s="14"/>
      <c r="AP13" s="14"/>
      <c r="AQ13" s="16"/>
      <c r="AR13" s="14"/>
      <c r="AS13" s="14"/>
      <c r="AT13" s="14"/>
      <c r="AU13" s="14"/>
      <c r="AV13" s="16"/>
      <c r="AW13" s="14"/>
      <c r="AX13" s="7"/>
      <c r="AY13" s="7"/>
      <c r="AZ13" s="7"/>
      <c r="BA13" s="8"/>
      <c r="BB13" s="7"/>
    </row>
    <row r="14" spans="1:73" x14ac:dyDescent="0.35">
      <c r="A14" t="s">
        <v>5</v>
      </c>
      <c r="D14" s="12"/>
      <c r="E14" s="13"/>
      <c r="F14" s="13"/>
      <c r="G14" s="13"/>
      <c r="H14" s="15"/>
      <c r="I14" s="13"/>
      <c r="J14" s="13"/>
      <c r="K14" s="13"/>
      <c r="L14" s="13"/>
      <c r="M14" s="15"/>
      <c r="N14" s="13"/>
      <c r="O14" s="13"/>
      <c r="P14" s="14"/>
      <c r="Q14" s="14"/>
      <c r="R14" s="16"/>
      <c r="S14" s="14"/>
      <c r="T14" s="14" t="str">
        <f>"F"&amp;RIGHT($A14,1)</f>
        <v>F2</v>
      </c>
      <c r="U14" s="14" t="s">
        <v>1</v>
      </c>
      <c r="V14" s="14" t="s">
        <v>1</v>
      </c>
      <c r="W14" s="16" t="s">
        <v>1</v>
      </c>
      <c r="X14" s="14" t="s">
        <v>2</v>
      </c>
      <c r="Y14" s="14" t="s">
        <v>2</v>
      </c>
      <c r="Z14" s="14" t="s">
        <v>2</v>
      </c>
      <c r="AA14" s="14" t="s">
        <v>2</v>
      </c>
      <c r="AB14" s="16" t="s">
        <v>2</v>
      </c>
      <c r="AC14" s="14" t="s">
        <v>3</v>
      </c>
      <c r="AD14" s="14" t="s">
        <v>4</v>
      </c>
      <c r="AE14" s="14" t="s">
        <v>4</v>
      </c>
      <c r="AF14" s="14" t="str">
        <f>"s"&amp;RIGHT($A14,1)</f>
        <v>s2</v>
      </c>
      <c r="AG14" s="16"/>
      <c r="AH14" s="14"/>
      <c r="AI14" s="14"/>
      <c r="AJ14" s="14"/>
      <c r="AK14" s="14"/>
      <c r="AL14" s="16"/>
      <c r="AM14" s="17"/>
      <c r="AN14" s="14"/>
      <c r="AO14" s="14"/>
      <c r="AP14" s="14"/>
      <c r="AQ14" s="16"/>
      <c r="AR14" s="14"/>
      <c r="AS14" s="14"/>
      <c r="AT14" s="14"/>
      <c r="AU14" s="14"/>
      <c r="AV14" s="16"/>
      <c r="AW14" s="14"/>
      <c r="AX14" s="7"/>
      <c r="AY14" s="7"/>
      <c r="AZ14" s="7"/>
      <c r="BA14" s="8"/>
      <c r="BB14" s="7"/>
    </row>
    <row r="15" spans="1:73" x14ac:dyDescent="0.35">
      <c r="A15" t="s">
        <v>6</v>
      </c>
      <c r="D15" s="12"/>
      <c r="E15" s="13"/>
      <c r="F15" s="13"/>
      <c r="G15" s="13"/>
      <c r="H15" s="15"/>
      <c r="I15" s="13"/>
      <c r="J15" s="13"/>
      <c r="K15" s="13"/>
      <c r="L15" s="13"/>
      <c r="M15" s="15"/>
      <c r="N15" s="13"/>
      <c r="O15" s="13"/>
      <c r="P15" s="14"/>
      <c r="Q15" s="14"/>
      <c r="R15" s="16"/>
      <c r="S15" s="14"/>
      <c r="T15" s="14"/>
      <c r="U15" s="14"/>
      <c r="V15" s="14" t="str">
        <f>"F"&amp;RIGHT($A15,1)</f>
        <v>F3</v>
      </c>
      <c r="W15" s="16" t="s">
        <v>1</v>
      </c>
      <c r="X15" s="14" t="s">
        <v>1</v>
      </c>
      <c r="Y15" s="14" t="s">
        <v>1</v>
      </c>
      <c r="Z15" s="14" t="s">
        <v>2</v>
      </c>
      <c r="AA15" s="14" t="s">
        <v>2</v>
      </c>
      <c r="AB15" s="16" t="s">
        <v>2</v>
      </c>
      <c r="AC15" s="14" t="s">
        <v>2</v>
      </c>
      <c r="AD15" s="14" t="s">
        <v>2</v>
      </c>
      <c r="AE15" s="14" t="s">
        <v>3</v>
      </c>
      <c r="AF15" s="14" t="s">
        <v>4</v>
      </c>
      <c r="AG15" s="16" t="s">
        <v>4</v>
      </c>
      <c r="AH15" s="14" t="str">
        <f>"s"&amp;RIGHT($A15,1)</f>
        <v>s3</v>
      </c>
      <c r="AI15" s="14"/>
      <c r="AJ15" s="14"/>
      <c r="AK15" s="14"/>
      <c r="AL15" s="16"/>
      <c r="AM15" s="17"/>
      <c r="AN15" s="14"/>
      <c r="AO15" s="14"/>
      <c r="AP15" s="14"/>
      <c r="AQ15" s="16"/>
      <c r="AR15" s="14"/>
      <c r="AS15" s="14"/>
      <c r="AT15" s="14"/>
      <c r="AU15" s="14"/>
      <c r="AV15" s="16"/>
      <c r="AW15" s="14"/>
      <c r="AX15" s="7"/>
      <c r="AY15" s="7"/>
      <c r="AZ15" s="7"/>
      <c r="BA15" s="8"/>
      <c r="BB15" s="7"/>
    </row>
    <row r="16" spans="1:73" x14ac:dyDescent="0.35">
      <c r="A16" t="s">
        <v>7</v>
      </c>
      <c r="D16" s="12"/>
      <c r="E16" s="13"/>
      <c r="F16" s="13"/>
      <c r="G16" s="13"/>
      <c r="H16" s="15"/>
      <c r="I16" s="13"/>
      <c r="J16" s="13"/>
      <c r="K16" s="13"/>
      <c r="L16" s="13"/>
      <c r="M16" s="15"/>
      <c r="N16" s="13"/>
      <c r="O16" s="13"/>
      <c r="P16" s="14"/>
      <c r="Q16" s="14"/>
      <c r="R16" s="16"/>
      <c r="S16" s="14"/>
      <c r="T16" s="14"/>
      <c r="U16" s="14"/>
      <c r="V16" s="14"/>
      <c r="W16" s="16"/>
      <c r="X16" s="14" t="str">
        <f>"F"&amp;RIGHT($A16,1)</f>
        <v>F4</v>
      </c>
      <c r="Y16" s="14" t="s">
        <v>1</v>
      </c>
      <c r="Z16" s="14" t="s">
        <v>1</v>
      </c>
      <c r="AA16" s="14" t="s">
        <v>1</v>
      </c>
      <c r="AB16" s="16" t="s">
        <v>2</v>
      </c>
      <c r="AC16" s="14" t="s">
        <v>2</v>
      </c>
      <c r="AD16" s="14" t="s">
        <v>2</v>
      </c>
      <c r="AE16" s="14" t="s">
        <v>2</v>
      </c>
      <c r="AF16" s="14" t="s">
        <v>2</v>
      </c>
      <c r="AG16" s="16" t="s">
        <v>3</v>
      </c>
      <c r="AH16" s="14" t="s">
        <v>4</v>
      </c>
      <c r="AI16" s="14" t="s">
        <v>4</v>
      </c>
      <c r="AJ16" s="14" t="str">
        <f>"s"&amp;RIGHT($A16,1)</f>
        <v>s4</v>
      </c>
      <c r="AK16" s="14"/>
      <c r="AL16" s="16"/>
      <c r="AM16" s="17"/>
      <c r="AN16" s="14"/>
      <c r="AO16" s="14"/>
      <c r="AP16" s="14"/>
      <c r="AQ16" s="16"/>
      <c r="AR16" s="14"/>
      <c r="AS16" s="14"/>
      <c r="AT16" s="14"/>
      <c r="AU16" s="14"/>
      <c r="AV16" s="16"/>
      <c r="AW16" s="14"/>
      <c r="AX16" s="7"/>
      <c r="AY16" s="7"/>
      <c r="AZ16" s="7"/>
      <c r="BA16" s="8"/>
      <c r="BB16" s="7"/>
    </row>
    <row r="17" spans="1:72" x14ac:dyDescent="0.35">
      <c r="A17" t="s">
        <v>8</v>
      </c>
      <c r="D17" s="12"/>
      <c r="E17" s="13"/>
      <c r="F17" s="13"/>
      <c r="G17" s="13"/>
      <c r="H17" s="15"/>
      <c r="I17" s="13"/>
      <c r="J17" s="13"/>
      <c r="K17" s="13"/>
      <c r="L17" s="13"/>
      <c r="M17" s="15"/>
      <c r="N17" s="13"/>
      <c r="O17" s="13"/>
      <c r="P17" s="14"/>
      <c r="Q17" s="14"/>
      <c r="R17" s="16"/>
      <c r="S17" s="14"/>
      <c r="T17" s="14"/>
      <c r="U17" s="14"/>
      <c r="V17" s="14"/>
      <c r="W17" s="16"/>
      <c r="X17" s="14"/>
      <c r="Y17" s="14"/>
      <c r="Z17" s="14" t="str">
        <f>"F"&amp;RIGHT($A17,1)</f>
        <v>F5</v>
      </c>
      <c r="AA17" s="14" t="s">
        <v>1</v>
      </c>
      <c r="AB17" s="16" t="s">
        <v>1</v>
      </c>
      <c r="AC17" s="14" t="s">
        <v>1</v>
      </c>
      <c r="AD17" s="14" t="s">
        <v>2</v>
      </c>
      <c r="AE17" s="14" t="s">
        <v>2</v>
      </c>
      <c r="AF17" s="14" t="s">
        <v>2</v>
      </c>
      <c r="AG17" s="16" t="s">
        <v>2</v>
      </c>
      <c r="AH17" s="14" t="s">
        <v>2</v>
      </c>
      <c r="AI17" s="14" t="s">
        <v>3</v>
      </c>
      <c r="AJ17" s="14" t="s">
        <v>4</v>
      </c>
      <c r="AK17" s="14" t="s">
        <v>4</v>
      </c>
      <c r="AL17" s="16" t="str">
        <f>"s"&amp;RIGHT($A17,1)</f>
        <v>s5</v>
      </c>
      <c r="AM17" s="17"/>
      <c r="AN17" s="14"/>
      <c r="AO17" s="14"/>
      <c r="AP17" s="14"/>
      <c r="AQ17" s="16"/>
      <c r="AR17" s="14"/>
      <c r="AS17" s="14"/>
      <c r="AT17" s="14"/>
      <c r="AU17" s="14"/>
      <c r="AV17" s="16"/>
      <c r="AW17" s="14"/>
      <c r="AX17" s="7"/>
      <c r="AY17" s="7"/>
      <c r="AZ17" s="7"/>
      <c r="BA17" s="8"/>
      <c r="BB17" s="7"/>
      <c r="BC17"/>
      <c r="BD17"/>
      <c r="BE17"/>
      <c r="BR17"/>
      <c r="BS17"/>
      <c r="BT17"/>
    </row>
    <row r="18" spans="1:72" x14ac:dyDescent="0.35">
      <c r="A18" t="s">
        <v>9</v>
      </c>
      <c r="D18" s="12"/>
      <c r="E18" s="13"/>
      <c r="F18" s="13"/>
      <c r="G18" s="13"/>
      <c r="H18" s="15"/>
      <c r="I18" s="13"/>
      <c r="J18" s="13"/>
      <c r="K18" s="13"/>
      <c r="L18" s="13"/>
      <c r="M18" s="15"/>
      <c r="N18" s="13"/>
      <c r="O18" s="13"/>
      <c r="P18" s="14"/>
      <c r="Q18" s="14"/>
      <c r="R18" s="16"/>
      <c r="S18" s="14"/>
      <c r="T18" s="14"/>
      <c r="U18" s="14"/>
      <c r="V18" s="14"/>
      <c r="W18" s="16"/>
      <c r="X18" s="14"/>
      <c r="Y18" s="14"/>
      <c r="Z18" s="14"/>
      <c r="AA18" s="14"/>
      <c r="AB18" s="16" t="str">
        <f>"F"&amp;RIGHT($A18,1)</f>
        <v>F6</v>
      </c>
      <c r="AC18" s="14" t="s">
        <v>1</v>
      </c>
      <c r="AD18" s="14" t="s">
        <v>1</v>
      </c>
      <c r="AE18" s="14" t="s">
        <v>1</v>
      </c>
      <c r="AF18" s="14" t="s">
        <v>2</v>
      </c>
      <c r="AG18" s="16" t="s">
        <v>2</v>
      </c>
      <c r="AH18" s="14" t="s">
        <v>2</v>
      </c>
      <c r="AI18" s="14" t="s">
        <v>2</v>
      </c>
      <c r="AJ18" s="14" t="s">
        <v>2</v>
      </c>
      <c r="AK18" s="14" t="s">
        <v>3</v>
      </c>
      <c r="AL18" s="16" t="s">
        <v>4</v>
      </c>
      <c r="AM18" s="17" t="s">
        <v>4</v>
      </c>
      <c r="AN18" s="14" t="str">
        <f>"s"&amp;RIGHT($A18,1)</f>
        <v>s6</v>
      </c>
      <c r="AO18" s="14"/>
      <c r="AP18" s="14"/>
      <c r="AQ18" s="16"/>
      <c r="AR18" s="14"/>
      <c r="AS18" s="14"/>
      <c r="AT18" s="14"/>
      <c r="AU18" s="14"/>
      <c r="AV18" s="16"/>
      <c r="AW18" s="14"/>
      <c r="AX18" s="7"/>
      <c r="AY18" s="7"/>
      <c r="AZ18" s="7"/>
      <c r="BA18" s="8"/>
      <c r="BB18" s="7"/>
      <c r="BC18"/>
      <c r="BD18"/>
      <c r="BE18"/>
      <c r="BR18"/>
      <c r="BS18"/>
      <c r="BT18"/>
    </row>
    <row r="19" spans="1:72" x14ac:dyDescent="0.35">
      <c r="A19" t="s">
        <v>10</v>
      </c>
      <c r="D19" s="12"/>
      <c r="E19" s="13"/>
      <c r="F19" s="13"/>
      <c r="G19" s="13"/>
      <c r="H19" s="15"/>
      <c r="I19" s="13"/>
      <c r="J19" s="13"/>
      <c r="K19" s="13"/>
      <c r="L19" s="13"/>
      <c r="M19" s="15"/>
      <c r="N19" s="13"/>
      <c r="O19" s="13"/>
      <c r="P19" s="14"/>
      <c r="Q19" s="14"/>
      <c r="R19" s="16"/>
      <c r="S19" s="14"/>
      <c r="T19" s="14"/>
      <c r="U19" s="14"/>
      <c r="V19" s="14"/>
      <c r="W19" s="16"/>
      <c r="X19" s="14"/>
      <c r="Y19" s="14"/>
      <c r="Z19" s="14"/>
      <c r="AA19" s="14"/>
      <c r="AB19" s="16"/>
      <c r="AC19" s="14"/>
      <c r="AD19" s="14" t="str">
        <f>"F"&amp;RIGHT($A19,1)</f>
        <v>F7</v>
      </c>
      <c r="AE19" s="14" t="s">
        <v>1</v>
      </c>
      <c r="AF19" s="14" t="s">
        <v>1</v>
      </c>
      <c r="AG19" s="16" t="s">
        <v>1</v>
      </c>
      <c r="AH19" s="14" t="s">
        <v>2</v>
      </c>
      <c r="AI19" s="14" t="s">
        <v>2</v>
      </c>
      <c r="AJ19" s="14" t="s">
        <v>2</v>
      </c>
      <c r="AK19" s="14" t="s">
        <v>2</v>
      </c>
      <c r="AL19" s="16" t="s">
        <v>2</v>
      </c>
      <c r="AM19" s="17" t="s">
        <v>3</v>
      </c>
      <c r="AN19" s="14" t="s">
        <v>4</v>
      </c>
      <c r="AO19" s="14" t="s">
        <v>4</v>
      </c>
      <c r="AP19" s="14" t="str">
        <f>"s"&amp;RIGHT($A19,1)</f>
        <v>s7</v>
      </c>
      <c r="AQ19" s="16"/>
      <c r="AR19" s="14"/>
      <c r="AS19" s="14"/>
      <c r="AT19" s="14"/>
      <c r="AU19" s="14"/>
      <c r="AV19" s="16"/>
      <c r="AW19" s="14"/>
      <c r="AX19" s="7"/>
      <c r="AY19" s="7"/>
      <c r="AZ19" s="7"/>
      <c r="BA19" s="8"/>
      <c r="BB19" s="7"/>
      <c r="BC19"/>
      <c r="BD19"/>
      <c r="BE19"/>
      <c r="BR19"/>
      <c r="BS19"/>
      <c r="BT19"/>
    </row>
    <row r="20" spans="1:72" x14ac:dyDescent="0.35">
      <c r="A20" t="s">
        <v>0</v>
      </c>
      <c r="D20" s="12"/>
      <c r="E20" s="13"/>
      <c r="F20" s="13"/>
      <c r="G20" s="13"/>
      <c r="H20" s="15"/>
      <c r="I20" s="13"/>
      <c r="J20" s="13"/>
      <c r="K20" s="13"/>
      <c r="L20" s="13"/>
      <c r="M20" s="15"/>
      <c r="N20" s="13"/>
      <c r="O20" s="13"/>
      <c r="P20" s="14"/>
      <c r="Q20" s="14"/>
      <c r="R20" s="16"/>
      <c r="S20" s="14"/>
      <c r="T20" s="14"/>
      <c r="U20" s="14"/>
      <c r="V20" s="14"/>
      <c r="W20" s="16"/>
      <c r="X20" s="14"/>
      <c r="Y20" s="14"/>
      <c r="Z20" s="14"/>
      <c r="AA20" s="14"/>
      <c r="AB20" s="16"/>
      <c r="AC20" s="14"/>
      <c r="AD20" s="14"/>
      <c r="AE20" s="14"/>
      <c r="AF20" s="14" t="str">
        <f>"F"&amp;RIGHT($A20,1)</f>
        <v>F1</v>
      </c>
      <c r="AG20" s="16" t="s">
        <v>1</v>
      </c>
      <c r="AH20" s="14" t="s">
        <v>1</v>
      </c>
      <c r="AI20" s="14" t="s">
        <v>1</v>
      </c>
      <c r="AJ20" s="14" t="s">
        <v>2</v>
      </c>
      <c r="AK20" s="14" t="s">
        <v>2</v>
      </c>
      <c r="AL20" s="16" t="s">
        <v>2</v>
      </c>
      <c r="AM20" s="17" t="s">
        <v>2</v>
      </c>
      <c r="AN20" s="14" t="s">
        <v>2</v>
      </c>
      <c r="AO20" s="14" t="s">
        <v>3</v>
      </c>
      <c r="AP20" s="14" t="s">
        <v>4</v>
      </c>
      <c r="AQ20" s="16" t="s">
        <v>4</v>
      </c>
      <c r="AR20" s="14" t="str">
        <f>"s"&amp;RIGHT($A20,1)</f>
        <v>s1</v>
      </c>
      <c r="AS20" s="14"/>
      <c r="AT20" s="14"/>
      <c r="AU20" s="14"/>
      <c r="AV20" s="16"/>
      <c r="AW20" s="14"/>
      <c r="AX20" s="7"/>
      <c r="AY20" s="7"/>
      <c r="AZ20" s="7"/>
      <c r="BA20" s="8"/>
      <c r="BB20" s="7"/>
      <c r="BC20"/>
      <c r="BD20"/>
      <c r="BE20"/>
      <c r="BR20"/>
      <c r="BS20"/>
      <c r="BT20"/>
    </row>
    <row r="21" spans="1:72" x14ac:dyDescent="0.35">
      <c r="A21" t="s">
        <v>5</v>
      </c>
      <c r="D21" s="12"/>
      <c r="E21" s="13"/>
      <c r="F21" s="13"/>
      <c r="G21" s="13"/>
      <c r="H21" s="15"/>
      <c r="I21" s="13"/>
      <c r="J21" s="13"/>
      <c r="K21" s="13"/>
      <c r="L21" s="13"/>
      <c r="M21" s="15"/>
      <c r="N21" s="13"/>
      <c r="O21" s="13"/>
      <c r="P21" s="14"/>
      <c r="Q21" s="14"/>
      <c r="R21" s="16"/>
      <c r="S21" s="14"/>
      <c r="T21" s="14"/>
      <c r="U21" s="14"/>
      <c r="V21" s="14"/>
      <c r="W21" s="16"/>
      <c r="X21" s="14"/>
      <c r="Y21" s="14"/>
      <c r="Z21" s="14"/>
      <c r="AA21" s="14"/>
      <c r="AB21" s="16"/>
      <c r="AC21" s="14"/>
      <c r="AD21" s="14"/>
      <c r="AE21" s="14"/>
      <c r="AF21" s="14"/>
      <c r="AG21" s="16"/>
      <c r="AH21" s="14" t="str">
        <f>"F"&amp;RIGHT($A21,1)</f>
        <v>F2</v>
      </c>
      <c r="AI21" s="14" t="s">
        <v>1</v>
      </c>
      <c r="AJ21" s="14" t="s">
        <v>1</v>
      </c>
      <c r="AK21" s="14" t="s">
        <v>1</v>
      </c>
      <c r="AL21" s="16" t="s">
        <v>2</v>
      </c>
      <c r="AM21" s="17" t="s">
        <v>2</v>
      </c>
      <c r="AN21" s="14" t="s">
        <v>2</v>
      </c>
      <c r="AO21" s="14" t="s">
        <v>2</v>
      </c>
      <c r="AP21" s="14" t="s">
        <v>2</v>
      </c>
      <c r="AQ21" s="16" t="s">
        <v>3</v>
      </c>
      <c r="AR21" s="14" t="s">
        <v>4</v>
      </c>
      <c r="AS21" s="14" t="s">
        <v>4</v>
      </c>
      <c r="AT21" s="14" t="str">
        <f>"s"&amp;RIGHT($A21,1)</f>
        <v>s2</v>
      </c>
      <c r="AU21" s="14"/>
      <c r="AV21" s="16"/>
      <c r="AW21" s="14"/>
      <c r="AX21" s="7"/>
      <c r="AY21" s="7"/>
      <c r="AZ21" s="7"/>
      <c r="BA21" s="8"/>
      <c r="BB21" s="7"/>
      <c r="BC21"/>
      <c r="BD21"/>
      <c r="BE21"/>
      <c r="BR21"/>
      <c r="BS21"/>
      <c r="BT21"/>
    </row>
    <row r="22" spans="1:72" x14ac:dyDescent="0.35">
      <c r="A22" t="s">
        <v>6</v>
      </c>
      <c r="D22" s="12"/>
      <c r="E22" s="13"/>
      <c r="F22" s="13"/>
      <c r="G22" s="13"/>
      <c r="H22" s="15"/>
      <c r="I22" s="13"/>
      <c r="J22" s="13"/>
      <c r="K22" s="13"/>
      <c r="L22" s="13"/>
      <c r="M22" s="15"/>
      <c r="N22" s="13"/>
      <c r="O22" s="13"/>
      <c r="P22" s="14"/>
      <c r="Q22" s="14"/>
      <c r="R22" s="16"/>
      <c r="S22" s="14"/>
      <c r="T22" s="14"/>
      <c r="U22" s="14"/>
      <c r="V22" s="14"/>
      <c r="W22" s="16"/>
      <c r="X22" s="14"/>
      <c r="Y22" s="14"/>
      <c r="Z22" s="14"/>
      <c r="AA22" s="14"/>
      <c r="AB22" s="16"/>
      <c r="AC22" s="14"/>
      <c r="AD22" s="14"/>
      <c r="AE22" s="14"/>
      <c r="AF22" s="14"/>
      <c r="AG22" s="16"/>
      <c r="AH22" s="14"/>
      <c r="AI22" s="14"/>
      <c r="AJ22" s="14" t="str">
        <f>"F"&amp;RIGHT($A22,1)</f>
        <v>F3</v>
      </c>
      <c r="AK22" s="14" t="s">
        <v>1</v>
      </c>
      <c r="AL22" s="16" t="s">
        <v>1</v>
      </c>
      <c r="AM22" s="17" t="s">
        <v>1</v>
      </c>
      <c r="AN22" s="14" t="s">
        <v>2</v>
      </c>
      <c r="AO22" s="14" t="s">
        <v>2</v>
      </c>
      <c r="AP22" s="14" t="s">
        <v>2</v>
      </c>
      <c r="AQ22" s="16" t="s">
        <v>2</v>
      </c>
      <c r="AR22" s="14" t="s">
        <v>2</v>
      </c>
      <c r="AS22" s="14" t="s">
        <v>3</v>
      </c>
      <c r="AT22" s="14" t="s">
        <v>4</v>
      </c>
      <c r="AU22" s="14" t="s">
        <v>4</v>
      </c>
      <c r="AV22" s="16" t="str">
        <f>"s"&amp;RIGHT($A22,1)</f>
        <v>s3</v>
      </c>
      <c r="AW22" s="14"/>
      <c r="AX22" s="7"/>
      <c r="AY22" s="7"/>
      <c r="AZ22" s="7"/>
      <c r="BA22" s="8"/>
      <c r="BB22" s="7"/>
      <c r="BC22"/>
      <c r="BD22"/>
      <c r="BE22"/>
      <c r="BR22"/>
      <c r="BS22"/>
      <c r="BT22"/>
    </row>
    <row r="23" spans="1:72" x14ac:dyDescent="0.35">
      <c r="A23" t="s">
        <v>7</v>
      </c>
      <c r="D23" s="12"/>
      <c r="E23" s="13"/>
      <c r="F23" s="13"/>
      <c r="G23" s="13"/>
      <c r="H23" s="15"/>
      <c r="I23" s="13"/>
      <c r="J23" s="13"/>
      <c r="K23" s="13"/>
      <c r="L23" s="13"/>
      <c r="M23" s="15"/>
      <c r="N23" s="13"/>
      <c r="O23" s="13"/>
      <c r="P23" s="14"/>
      <c r="Q23" s="14"/>
      <c r="R23" s="16"/>
      <c r="S23" s="14"/>
      <c r="T23" s="14"/>
      <c r="U23" s="14"/>
      <c r="V23" s="14"/>
      <c r="W23" s="16"/>
      <c r="X23" s="14"/>
      <c r="Y23" s="14"/>
      <c r="Z23" s="14"/>
      <c r="AA23" s="14"/>
      <c r="AB23" s="16"/>
      <c r="AC23" s="14"/>
      <c r="AD23" s="14"/>
      <c r="AE23" s="14"/>
      <c r="AF23" s="14"/>
      <c r="AG23" s="16"/>
      <c r="AH23" s="14"/>
      <c r="AI23" s="14"/>
      <c r="AJ23" s="14"/>
      <c r="AK23" s="14"/>
      <c r="AL23" s="16" t="str">
        <f>"F"&amp;RIGHT($A23,1)</f>
        <v>F4</v>
      </c>
      <c r="AM23" s="17" t="s">
        <v>1</v>
      </c>
      <c r="AN23" s="14" t="s">
        <v>1</v>
      </c>
      <c r="AO23" s="14" t="s">
        <v>1</v>
      </c>
      <c r="AP23" s="14" t="s">
        <v>2</v>
      </c>
      <c r="AQ23" s="16" t="s">
        <v>2</v>
      </c>
      <c r="AR23" s="14" t="s">
        <v>2</v>
      </c>
      <c r="AS23" s="14" t="s">
        <v>2</v>
      </c>
      <c r="AT23" s="14" t="s">
        <v>2</v>
      </c>
      <c r="AU23" s="14" t="s">
        <v>3</v>
      </c>
      <c r="AV23" s="16" t="s">
        <v>4</v>
      </c>
      <c r="AW23" s="14" t="s">
        <v>4</v>
      </c>
      <c r="AX23" s="7" t="str">
        <f>"s"&amp;RIGHT($A23,1)</f>
        <v>s4</v>
      </c>
      <c r="AY23" s="7"/>
      <c r="AZ23" s="7"/>
      <c r="BA23" s="8"/>
      <c r="BB23" s="7"/>
      <c r="BC23"/>
      <c r="BD23"/>
      <c r="BE23"/>
      <c r="BR23"/>
      <c r="BS23"/>
      <c r="BT23"/>
    </row>
    <row r="24" spans="1:72" x14ac:dyDescent="0.35">
      <c r="A24" t="s">
        <v>8</v>
      </c>
      <c r="D24" s="12"/>
      <c r="E24" s="13"/>
      <c r="F24" s="13"/>
      <c r="G24" s="13"/>
      <c r="H24" s="15"/>
      <c r="I24" s="13"/>
      <c r="J24" s="13"/>
      <c r="K24" s="13"/>
      <c r="L24" s="13"/>
      <c r="M24" s="15"/>
      <c r="N24" s="13"/>
      <c r="O24" s="13"/>
      <c r="P24" s="14"/>
      <c r="Q24" s="14"/>
      <c r="R24" s="16"/>
      <c r="S24" s="14"/>
      <c r="T24" s="14"/>
      <c r="U24" s="14"/>
      <c r="V24" s="14"/>
      <c r="W24" s="16"/>
      <c r="X24" s="14"/>
      <c r="Y24" s="14"/>
      <c r="Z24" s="14"/>
      <c r="AA24" s="14"/>
      <c r="AB24" s="16"/>
      <c r="AC24" s="14"/>
      <c r="AD24" s="14"/>
      <c r="AE24" s="14"/>
      <c r="AF24" s="14"/>
      <c r="AG24" s="16"/>
      <c r="AH24" s="14"/>
      <c r="AI24" s="14"/>
      <c r="AJ24" s="14"/>
      <c r="AK24" s="14"/>
      <c r="AL24" s="16"/>
      <c r="AM24" s="17"/>
      <c r="AN24" s="14" t="str">
        <f>"F"&amp;RIGHT($A24,1)</f>
        <v>F5</v>
      </c>
      <c r="AO24" s="14" t="s">
        <v>1</v>
      </c>
      <c r="AP24" s="14" t="s">
        <v>1</v>
      </c>
      <c r="AQ24" s="16" t="s">
        <v>1</v>
      </c>
      <c r="AR24" s="14" t="s">
        <v>2</v>
      </c>
      <c r="AS24" s="14" t="s">
        <v>2</v>
      </c>
      <c r="AT24" s="14" t="s">
        <v>2</v>
      </c>
      <c r="AU24" s="14" t="s">
        <v>2</v>
      </c>
      <c r="AV24" s="16" t="s">
        <v>2</v>
      </c>
      <c r="AW24" s="14" t="s">
        <v>3</v>
      </c>
      <c r="AX24" s="7" t="s">
        <v>4</v>
      </c>
      <c r="AY24" s="7" t="s">
        <v>4</v>
      </c>
      <c r="AZ24" s="7" t="str">
        <f>"s"&amp;RIGHT($A24,1)</f>
        <v>s5</v>
      </c>
      <c r="BA24" s="8"/>
      <c r="BB24" s="7"/>
      <c r="BC24"/>
      <c r="BD24"/>
      <c r="BE24"/>
      <c r="BR24"/>
      <c r="BS24"/>
      <c r="BT24"/>
    </row>
    <row r="25" spans="1:72" x14ac:dyDescent="0.35">
      <c r="A25" t="s">
        <v>9</v>
      </c>
      <c r="D25" s="12"/>
      <c r="E25" s="13"/>
      <c r="F25" s="13"/>
      <c r="G25" s="13"/>
      <c r="H25" s="15"/>
      <c r="I25" s="13"/>
      <c r="J25" s="13"/>
      <c r="K25" s="13"/>
      <c r="L25" s="13"/>
      <c r="M25" s="15"/>
      <c r="N25" s="13"/>
      <c r="O25" s="13"/>
      <c r="P25" s="14"/>
      <c r="Q25" s="14"/>
      <c r="R25" s="16"/>
      <c r="S25" s="14"/>
      <c r="T25" s="14"/>
      <c r="U25" s="14"/>
      <c r="V25" s="14"/>
      <c r="W25" s="16"/>
      <c r="X25" s="14"/>
      <c r="Y25" s="14"/>
      <c r="Z25" s="14"/>
      <c r="AA25" s="14"/>
      <c r="AB25" s="16"/>
      <c r="AC25" s="14"/>
      <c r="AD25" s="14"/>
      <c r="AE25" s="14"/>
      <c r="AF25" s="14"/>
      <c r="AG25" s="16"/>
      <c r="AH25" s="14"/>
      <c r="AI25" s="14"/>
      <c r="AJ25" s="14"/>
      <c r="AK25" s="14"/>
      <c r="AL25" s="16"/>
      <c r="AM25" s="17"/>
      <c r="AN25" s="14"/>
      <c r="AO25" s="14"/>
      <c r="AP25" s="14" t="str">
        <f>"F"&amp;RIGHT($A25,1)</f>
        <v>F6</v>
      </c>
      <c r="AQ25" s="16" t="s">
        <v>1</v>
      </c>
      <c r="AR25" s="14" t="s">
        <v>1</v>
      </c>
      <c r="AS25" s="14" t="s">
        <v>1</v>
      </c>
      <c r="AT25" s="14" t="s">
        <v>2</v>
      </c>
      <c r="AU25" s="14" t="s">
        <v>2</v>
      </c>
      <c r="AV25" s="16" t="s">
        <v>2</v>
      </c>
      <c r="AW25" s="14" t="s">
        <v>2</v>
      </c>
      <c r="AX25" s="7" t="s">
        <v>2</v>
      </c>
      <c r="AY25" s="7" t="s">
        <v>3</v>
      </c>
      <c r="AZ25" s="7" t="s">
        <v>4</v>
      </c>
      <c r="BA25" s="8" t="s">
        <v>4</v>
      </c>
      <c r="BB25" s="7" t="str">
        <f>"s"&amp;RIGHT($A25,1)</f>
        <v>s6</v>
      </c>
      <c r="BC25" t="s">
        <v>2</v>
      </c>
      <c r="BD25"/>
      <c r="BE25"/>
      <c r="BR25"/>
      <c r="BS25"/>
      <c r="BT25"/>
    </row>
    <row r="26" spans="1:72" x14ac:dyDescent="0.35">
      <c r="A26" t="s">
        <v>10</v>
      </c>
      <c r="D26" s="12"/>
      <c r="E26" s="13"/>
      <c r="F26" s="13"/>
      <c r="G26" s="13"/>
      <c r="H26" s="15"/>
      <c r="I26" s="13"/>
      <c r="J26" s="13"/>
      <c r="K26" s="13"/>
      <c r="L26" s="13"/>
      <c r="M26" s="15"/>
      <c r="N26" s="13"/>
      <c r="O26" s="13"/>
      <c r="P26" s="14"/>
      <c r="Q26" s="14"/>
      <c r="R26" s="16"/>
      <c r="S26" s="14"/>
      <c r="T26" s="14"/>
      <c r="U26" s="14"/>
      <c r="V26" s="14"/>
      <c r="W26" s="16"/>
      <c r="X26" s="14"/>
      <c r="Y26" s="14"/>
      <c r="Z26" s="14"/>
      <c r="AA26" s="14"/>
      <c r="AB26" s="16"/>
      <c r="AC26" s="14"/>
      <c r="AD26" s="14"/>
      <c r="AE26" s="14"/>
      <c r="AF26" s="14"/>
      <c r="AG26" s="16"/>
      <c r="AH26" s="14"/>
      <c r="AI26" s="14"/>
      <c r="AJ26" s="14"/>
      <c r="AK26" s="14"/>
      <c r="AL26" s="16"/>
      <c r="AM26" s="17"/>
      <c r="AN26" s="14"/>
      <c r="AO26" s="14"/>
      <c r="AP26" s="14"/>
      <c r="AQ26" s="16"/>
      <c r="AR26" s="14" t="str">
        <f>"F"&amp;RIGHT($A26,1)</f>
        <v>F7</v>
      </c>
      <c r="AS26" s="14" t="s">
        <v>1</v>
      </c>
      <c r="AT26" s="14" t="s">
        <v>1</v>
      </c>
      <c r="AU26" s="14" t="s">
        <v>1</v>
      </c>
      <c r="AV26" s="16" t="s">
        <v>2</v>
      </c>
      <c r="AW26" s="14" t="s">
        <v>2</v>
      </c>
      <c r="AX26" s="7" t="s">
        <v>2</v>
      </c>
      <c r="AY26" s="7" t="s">
        <v>2</v>
      </c>
      <c r="AZ26" s="7" t="s">
        <v>2</v>
      </c>
      <c r="BA26" s="8" t="s">
        <v>3</v>
      </c>
      <c r="BB26" s="7" t="s">
        <v>4</v>
      </c>
      <c r="BC26" t="s">
        <v>4</v>
      </c>
      <c r="BD26" t="str">
        <f>"s"&amp;RIGHT($A26,1)</f>
        <v>s7</v>
      </c>
      <c r="BE26"/>
      <c r="BR26"/>
      <c r="BS26"/>
      <c r="BT26"/>
    </row>
    <row r="27" spans="1:72" x14ac:dyDescent="0.35">
      <c r="A27" t="s">
        <v>0</v>
      </c>
      <c r="D27" s="12"/>
      <c r="E27" s="13"/>
      <c r="F27" s="13"/>
      <c r="G27" s="13"/>
      <c r="H27" s="15"/>
      <c r="I27" s="13"/>
      <c r="J27" s="13"/>
      <c r="K27" s="13"/>
      <c r="L27" s="13"/>
      <c r="M27" s="15"/>
      <c r="N27" s="13"/>
      <c r="O27" s="13"/>
      <c r="P27" s="14"/>
      <c r="Q27" s="14"/>
      <c r="R27" s="16"/>
      <c r="S27" s="14"/>
      <c r="T27" s="14"/>
      <c r="U27" s="14"/>
      <c r="V27" s="14"/>
      <c r="W27" s="16"/>
      <c r="X27" s="14"/>
      <c r="Y27" s="14"/>
      <c r="Z27" s="14"/>
      <c r="AA27" s="14"/>
      <c r="AB27" s="16"/>
      <c r="AC27" s="14"/>
      <c r="AD27" s="14"/>
      <c r="AE27" s="14"/>
      <c r="AF27" s="14"/>
      <c r="AG27" s="16"/>
      <c r="AH27" s="14"/>
      <c r="AI27" s="14"/>
      <c r="AJ27" s="14"/>
      <c r="AK27" s="14"/>
      <c r="AL27" s="16"/>
      <c r="AM27" s="17"/>
      <c r="AN27" s="14"/>
      <c r="AO27" s="14"/>
      <c r="AP27" s="14"/>
      <c r="AQ27" s="16"/>
      <c r="AR27" s="14"/>
      <c r="AS27" s="14"/>
      <c r="AT27" s="14" t="str">
        <f>"F"&amp;RIGHT($A27,1)</f>
        <v>F1</v>
      </c>
      <c r="AU27" s="14" t="s">
        <v>1</v>
      </c>
      <c r="AV27" s="16" t="s">
        <v>1</v>
      </c>
      <c r="AW27" s="14" t="s">
        <v>1</v>
      </c>
      <c r="AX27" s="7" t="s">
        <v>2</v>
      </c>
      <c r="AY27" s="7" t="s">
        <v>2</v>
      </c>
      <c r="AZ27" s="7" t="s">
        <v>2</v>
      </c>
      <c r="BA27" s="8" t="s">
        <v>2</v>
      </c>
      <c r="BB27" s="7" t="s">
        <v>2</v>
      </c>
      <c r="BC27" t="s">
        <v>3</v>
      </c>
      <c r="BD27" t="s">
        <v>4</v>
      </c>
      <c r="BE27" t="s">
        <v>4</v>
      </c>
      <c r="BF27" s="3" t="str">
        <f>"s"&amp;RIGHT($A27,1)</f>
        <v>s1</v>
      </c>
      <c r="BR27"/>
      <c r="BS27"/>
      <c r="BT27"/>
    </row>
    <row r="28" spans="1:72" x14ac:dyDescent="0.35">
      <c r="A28" t="s">
        <v>5</v>
      </c>
      <c r="D28" s="12"/>
      <c r="E28" s="13"/>
      <c r="F28" s="13"/>
      <c r="G28" s="13"/>
      <c r="H28" s="15"/>
      <c r="I28" s="13"/>
      <c r="J28" s="13"/>
      <c r="K28" s="13"/>
      <c r="L28" s="13"/>
      <c r="M28" s="15"/>
      <c r="N28" s="13"/>
      <c r="O28" s="13"/>
      <c r="P28" s="14"/>
      <c r="Q28" s="14"/>
      <c r="R28" s="16"/>
      <c r="S28" s="14"/>
      <c r="T28" s="14"/>
      <c r="U28" s="14"/>
      <c r="V28" s="14"/>
      <c r="W28" s="16"/>
      <c r="X28" s="14"/>
      <c r="Y28" s="14"/>
      <c r="Z28" s="14"/>
      <c r="AA28" s="14"/>
      <c r="AB28" s="16"/>
      <c r="AC28" s="14"/>
      <c r="AD28" s="14"/>
      <c r="AE28" s="14"/>
      <c r="AF28" s="14"/>
      <c r="AG28" s="16"/>
      <c r="AH28" s="14"/>
      <c r="AI28" s="14"/>
      <c r="AJ28" s="14"/>
      <c r="AK28" s="14"/>
      <c r="AL28" s="16"/>
      <c r="AM28" s="17"/>
      <c r="AN28" s="14"/>
      <c r="AO28" s="14"/>
      <c r="AP28" s="14"/>
      <c r="AQ28" s="16"/>
      <c r="AR28" s="14"/>
      <c r="AS28" s="14"/>
      <c r="AT28" s="14"/>
      <c r="AU28" s="14"/>
      <c r="AV28" s="16" t="str">
        <f>"F"&amp;RIGHT($A28,1)</f>
        <v>F2</v>
      </c>
      <c r="AW28" s="14" t="s">
        <v>1</v>
      </c>
      <c r="AX28" s="7" t="s">
        <v>1</v>
      </c>
      <c r="AY28" s="7" t="s">
        <v>1</v>
      </c>
      <c r="AZ28" s="7" t="s">
        <v>2</v>
      </c>
      <c r="BA28" s="8" t="s">
        <v>2</v>
      </c>
      <c r="BB28" s="7" t="s">
        <v>2</v>
      </c>
      <c r="BC28" t="s">
        <v>2</v>
      </c>
      <c r="BD28" t="s">
        <v>2</v>
      </c>
      <c r="BE28" t="s">
        <v>3</v>
      </c>
      <c r="BF28" s="3" t="s">
        <v>4</v>
      </c>
      <c r="BG28" s="2" t="s">
        <v>4</v>
      </c>
      <c r="BH28" s="2" t="str">
        <f>"s"&amp;RIGHT($A28,1)</f>
        <v>s2</v>
      </c>
      <c r="BR28"/>
      <c r="BS28"/>
      <c r="BT28"/>
    </row>
    <row r="29" spans="1:72" x14ac:dyDescent="0.35">
      <c r="D29" s="12"/>
      <c r="E29" s="13"/>
      <c r="F29" s="13"/>
      <c r="G29" s="13"/>
      <c r="H29" s="15"/>
      <c r="I29" s="13"/>
      <c r="J29" s="13"/>
      <c r="K29" s="13"/>
      <c r="L29" s="13"/>
      <c r="M29" s="15"/>
      <c r="N29" s="13"/>
      <c r="O29" s="13"/>
      <c r="P29" s="14"/>
      <c r="Q29" s="14"/>
      <c r="R29" s="16"/>
      <c r="S29" s="14"/>
      <c r="T29" s="14"/>
      <c r="U29" s="14"/>
      <c r="V29" s="14"/>
      <c r="W29" s="16"/>
      <c r="X29" s="14"/>
      <c r="Y29" s="14"/>
      <c r="Z29" s="14"/>
      <c r="AA29" s="14"/>
      <c r="AB29" s="16"/>
      <c r="AC29" s="14"/>
      <c r="AD29" s="14"/>
      <c r="AE29" s="14"/>
      <c r="AF29" s="14"/>
      <c r="AG29" s="16"/>
      <c r="AH29" s="14"/>
      <c r="AI29" s="14"/>
      <c r="AJ29" s="14"/>
      <c r="AK29" s="14"/>
      <c r="AL29" s="16"/>
      <c r="AM29" s="17"/>
      <c r="AN29" s="14"/>
      <c r="AO29" s="14"/>
      <c r="AP29" s="14"/>
      <c r="AQ29" s="16"/>
      <c r="AR29" s="14"/>
      <c r="AS29" s="14"/>
      <c r="AT29" s="14"/>
      <c r="AU29" s="14"/>
      <c r="AV29" s="16"/>
      <c r="AW29" s="14"/>
      <c r="AX29" s="7"/>
      <c r="AY29" s="7"/>
      <c r="AZ29" s="7"/>
      <c r="BA29" s="8"/>
      <c r="BB29" s="7"/>
      <c r="BC29"/>
      <c r="BD29"/>
      <c r="BE29"/>
      <c r="BR29"/>
      <c r="BS29"/>
      <c r="BT29"/>
    </row>
    <row r="30" spans="1:72" x14ac:dyDescent="0.35">
      <c r="D30" s="12"/>
      <c r="E30" s="13"/>
      <c r="F30" s="13"/>
      <c r="G30" s="13"/>
      <c r="H30" s="15"/>
      <c r="I30" s="13"/>
      <c r="J30" s="13"/>
      <c r="K30" s="13"/>
      <c r="L30" s="13"/>
      <c r="M30" s="15"/>
      <c r="N30" s="13"/>
      <c r="O30" s="13"/>
      <c r="P30" s="14"/>
      <c r="Q30" s="14"/>
      <c r="R30" s="16"/>
      <c r="S30" s="14"/>
      <c r="T30" s="14"/>
      <c r="U30" s="14"/>
      <c r="V30" s="14"/>
      <c r="W30" s="16"/>
      <c r="X30" s="14"/>
      <c r="Y30" s="14"/>
      <c r="Z30" s="14"/>
      <c r="AA30" s="14"/>
      <c r="AB30" s="16"/>
      <c r="AC30" s="14"/>
      <c r="AD30" s="14"/>
      <c r="AE30" s="14"/>
      <c r="AF30" s="14"/>
      <c r="AG30" s="16"/>
      <c r="AH30" s="14"/>
      <c r="AI30" s="14"/>
      <c r="AJ30" s="14"/>
      <c r="AK30" s="14"/>
      <c r="AL30" s="16"/>
      <c r="AM30" s="17"/>
      <c r="AN30" s="14"/>
      <c r="AO30" s="14"/>
      <c r="AP30" s="14"/>
      <c r="AQ30" s="16"/>
      <c r="AR30" s="14"/>
      <c r="AS30" s="14"/>
      <c r="AT30" s="14"/>
      <c r="AU30" s="14"/>
      <c r="AV30" s="16"/>
      <c r="AW30" s="14"/>
      <c r="AX30" s="7"/>
      <c r="AY30" s="7"/>
      <c r="AZ30" s="7"/>
      <c r="BA30" s="8"/>
      <c r="BB30" s="7"/>
      <c r="BC30"/>
      <c r="BD30"/>
      <c r="BE30"/>
      <c r="BR30"/>
      <c r="BS30"/>
      <c r="BT30"/>
    </row>
    <row r="31" spans="1:72" x14ac:dyDescent="0.35">
      <c r="D31" s="12"/>
      <c r="E31" s="13"/>
      <c r="F31" s="13"/>
      <c r="G31" s="13"/>
      <c r="H31" s="15"/>
      <c r="I31" s="13"/>
      <c r="J31" s="13"/>
      <c r="K31" s="13"/>
      <c r="L31" s="13"/>
      <c r="M31" s="15"/>
      <c r="N31" s="13"/>
      <c r="O31" s="13"/>
      <c r="P31" s="14"/>
      <c r="Q31" s="14"/>
      <c r="R31" s="16"/>
      <c r="S31" s="14"/>
      <c r="T31" s="14"/>
      <c r="U31" s="14"/>
      <c r="V31" s="14"/>
      <c r="W31" s="16"/>
      <c r="X31" s="14"/>
      <c r="Y31" s="14"/>
      <c r="Z31" s="14"/>
      <c r="AA31" s="14"/>
      <c r="AB31" s="16"/>
      <c r="AC31" s="14"/>
      <c r="AD31" s="14"/>
      <c r="AE31" s="14"/>
      <c r="AF31" s="14"/>
      <c r="AG31" s="16"/>
      <c r="AH31" s="14"/>
      <c r="AI31" s="14"/>
      <c r="AJ31" s="14"/>
      <c r="AK31" s="14"/>
      <c r="AL31" s="16"/>
      <c r="AM31" s="17"/>
      <c r="AN31" s="14"/>
      <c r="AO31" s="14"/>
      <c r="AP31" s="14"/>
      <c r="AQ31" s="16"/>
      <c r="AR31" s="14"/>
      <c r="AS31" s="14"/>
      <c r="AT31" s="14"/>
      <c r="AU31" s="14"/>
      <c r="AV31" s="16"/>
      <c r="AW31" s="14"/>
      <c r="AX31" s="7"/>
      <c r="AY31" s="7"/>
      <c r="AZ31" s="7"/>
      <c r="BA31" s="8"/>
      <c r="BB31" s="7"/>
      <c r="BC31"/>
      <c r="BD31"/>
      <c r="BE31"/>
      <c r="BR31"/>
      <c r="BS31"/>
      <c r="BT31"/>
    </row>
    <row r="32" spans="1:72" x14ac:dyDescent="0.35">
      <c r="D32" s="12"/>
      <c r="E32" s="13"/>
      <c r="F32" s="13"/>
      <c r="G32" s="13"/>
      <c r="H32" s="15"/>
      <c r="I32" s="13"/>
      <c r="J32" s="13"/>
      <c r="K32" s="13"/>
      <c r="L32" s="13"/>
      <c r="M32" s="15"/>
      <c r="N32" s="13"/>
      <c r="O32" s="13"/>
      <c r="P32" s="14"/>
      <c r="Q32" s="14"/>
      <c r="R32" s="16"/>
      <c r="S32" s="14"/>
      <c r="T32" s="14"/>
      <c r="U32" s="14"/>
      <c r="V32" s="14"/>
      <c r="W32" s="16"/>
      <c r="X32" s="14"/>
      <c r="Y32" s="14"/>
      <c r="Z32" s="14"/>
      <c r="AA32" s="14"/>
      <c r="AB32" s="16"/>
      <c r="AC32" s="14"/>
      <c r="AD32" s="14"/>
      <c r="AE32" s="14"/>
      <c r="AF32" s="14"/>
      <c r="AG32" s="16"/>
      <c r="AH32" s="14"/>
      <c r="AI32" s="14"/>
      <c r="AJ32" s="14"/>
      <c r="AK32" s="14"/>
      <c r="AL32" s="16"/>
      <c r="AM32" s="17"/>
      <c r="AN32" s="14"/>
      <c r="AO32" s="14"/>
      <c r="AP32" s="14"/>
      <c r="AQ32" s="16"/>
      <c r="AR32" s="14"/>
      <c r="AS32" s="14"/>
      <c r="AT32" s="14"/>
      <c r="AU32" s="14"/>
      <c r="AV32" s="16"/>
      <c r="AW32" s="14"/>
      <c r="AX32" s="7"/>
      <c r="AY32" s="7"/>
      <c r="AZ32" s="7"/>
      <c r="BA32" s="8"/>
      <c r="BB32" s="7"/>
      <c r="BC32"/>
      <c r="BD32"/>
      <c r="BE32"/>
      <c r="BR32"/>
      <c r="BS32"/>
      <c r="BT32"/>
    </row>
    <row r="33" spans="4:72" x14ac:dyDescent="0.35">
      <c r="D33" s="12"/>
      <c r="E33" s="13"/>
      <c r="F33" s="13"/>
      <c r="G33" s="13"/>
      <c r="H33" s="15"/>
      <c r="I33" s="13"/>
      <c r="J33" s="13"/>
      <c r="K33" s="13"/>
      <c r="L33" s="13"/>
      <c r="M33" s="15"/>
      <c r="N33" s="13"/>
      <c r="O33" s="13"/>
      <c r="P33" s="14"/>
      <c r="Q33" s="14"/>
      <c r="R33" s="16"/>
      <c r="S33" s="14"/>
      <c r="T33" s="14"/>
      <c r="U33" s="14"/>
      <c r="V33" s="14"/>
      <c r="W33" s="16"/>
      <c r="X33" s="14"/>
      <c r="Y33" s="14"/>
      <c r="Z33" s="14"/>
      <c r="AA33" s="14"/>
      <c r="AB33" s="16"/>
      <c r="AC33" s="14"/>
      <c r="AD33" s="14"/>
      <c r="AE33" s="14"/>
      <c r="AF33" s="14"/>
      <c r="AG33" s="16"/>
      <c r="AH33" s="14"/>
      <c r="AI33" s="14"/>
      <c r="AJ33" s="14"/>
      <c r="AK33" s="14"/>
      <c r="AL33" s="16"/>
      <c r="AM33" s="17"/>
      <c r="AN33" s="14"/>
      <c r="AO33" s="14"/>
      <c r="AP33" s="14"/>
      <c r="AQ33" s="16"/>
      <c r="AR33" s="14"/>
      <c r="AS33" s="14"/>
      <c r="AT33" s="14"/>
      <c r="AU33" s="14"/>
      <c r="AV33" s="16"/>
      <c r="AW33" s="14"/>
      <c r="AX33" s="7"/>
      <c r="AY33" s="7"/>
      <c r="AZ33" s="7"/>
      <c r="BA33" s="8"/>
      <c r="BB33" s="7"/>
      <c r="BC33"/>
      <c r="BD33"/>
      <c r="BE33"/>
      <c r="BR33"/>
      <c r="BS33"/>
      <c r="BT33"/>
    </row>
    <row r="34" spans="4:72" x14ac:dyDescent="0.35">
      <c r="D34" s="12"/>
      <c r="E34" s="13"/>
      <c r="F34" s="13"/>
      <c r="G34" s="13"/>
      <c r="H34" s="15"/>
      <c r="I34" s="13"/>
      <c r="J34" s="13"/>
      <c r="K34" s="13"/>
      <c r="L34" s="13"/>
      <c r="M34" s="15"/>
      <c r="N34" s="13"/>
      <c r="O34" s="13"/>
      <c r="P34" s="14"/>
      <c r="Q34" s="14"/>
      <c r="R34" s="16"/>
      <c r="S34" s="14"/>
      <c r="T34" s="14"/>
      <c r="U34" s="14"/>
      <c r="V34" s="14"/>
      <c r="W34" s="16"/>
      <c r="X34" s="14"/>
      <c r="Y34" s="14"/>
      <c r="Z34" s="14"/>
      <c r="AA34" s="14"/>
      <c r="AB34" s="16"/>
      <c r="AC34" s="14"/>
      <c r="AD34" s="14"/>
      <c r="AE34" s="14"/>
      <c r="AF34" s="14"/>
      <c r="AG34" s="16"/>
      <c r="AH34" s="14"/>
      <c r="AI34" s="14"/>
      <c r="AJ34" s="14"/>
      <c r="AK34" s="14"/>
      <c r="AL34" s="16"/>
      <c r="AM34" s="17"/>
      <c r="AN34" s="14"/>
      <c r="AO34" s="14"/>
      <c r="AP34" s="14"/>
      <c r="AQ34" s="16"/>
      <c r="AR34" s="14"/>
      <c r="AS34" s="14"/>
      <c r="AT34" s="14"/>
      <c r="AU34" s="14"/>
      <c r="AV34" s="16"/>
      <c r="AW34" s="14"/>
      <c r="AX34" s="7"/>
      <c r="AY34" s="7"/>
      <c r="AZ34" s="7"/>
      <c r="BA34" s="8"/>
      <c r="BB34" s="7"/>
      <c r="BC34"/>
      <c r="BD34"/>
      <c r="BE34"/>
      <c r="BR34"/>
      <c r="BS34"/>
      <c r="BT34"/>
    </row>
    <row r="35" spans="4:72" x14ac:dyDescent="0.35">
      <c r="D35" s="12"/>
      <c r="E35" s="13"/>
      <c r="F35" s="13"/>
      <c r="G35" s="13"/>
      <c r="H35" s="15"/>
      <c r="I35" s="13"/>
      <c r="J35" s="13"/>
      <c r="K35" s="13"/>
      <c r="L35" s="13"/>
      <c r="M35" s="15"/>
      <c r="N35" s="13"/>
      <c r="O35" s="13"/>
      <c r="P35" s="14"/>
      <c r="Q35" s="14"/>
      <c r="R35" s="16"/>
      <c r="S35" s="14"/>
      <c r="T35" s="14"/>
      <c r="U35" s="14"/>
      <c r="V35" s="14"/>
      <c r="W35" s="16"/>
      <c r="X35" s="14"/>
      <c r="Y35" s="14"/>
      <c r="Z35" s="14"/>
      <c r="AA35" s="14"/>
      <c r="AB35" s="16"/>
      <c r="AC35" s="14"/>
      <c r="AD35" s="14"/>
      <c r="AE35" s="14"/>
      <c r="AF35" s="14"/>
      <c r="AG35" s="16"/>
      <c r="AH35" s="14"/>
      <c r="AI35" s="14"/>
      <c r="AJ35" s="14"/>
      <c r="AK35" s="14"/>
      <c r="AL35" s="16"/>
      <c r="AM35" s="17"/>
      <c r="AN35" s="14"/>
      <c r="AO35" s="14"/>
      <c r="AP35" s="14"/>
      <c r="AQ35" s="16"/>
      <c r="AR35" s="14"/>
      <c r="AS35" s="14"/>
      <c r="AT35" s="14"/>
      <c r="AU35" s="14"/>
      <c r="AV35" s="16"/>
      <c r="AW35" s="14"/>
      <c r="AX35" s="7"/>
      <c r="AY35" s="7"/>
      <c r="AZ35" s="7"/>
      <c r="BA35" s="8"/>
      <c r="BB35" s="7"/>
      <c r="BC35"/>
      <c r="BD35"/>
      <c r="BE35"/>
      <c r="BR35"/>
      <c r="BS35"/>
      <c r="BT35"/>
    </row>
    <row r="36" spans="4:72" x14ac:dyDescent="0.35">
      <c r="D36" s="9"/>
      <c r="E36" s="10"/>
      <c r="F36" s="10"/>
      <c r="G36" s="10"/>
      <c r="H36" s="11"/>
      <c r="I36" s="10"/>
      <c r="J36" s="10"/>
      <c r="K36" s="10"/>
      <c r="L36" s="10"/>
      <c r="M36" s="11"/>
      <c r="N36" s="10"/>
      <c r="O36" s="10"/>
      <c r="P36" s="10"/>
      <c r="Q36" s="10"/>
      <c r="R36" s="11"/>
      <c r="S36" s="10"/>
      <c r="T36" s="10"/>
      <c r="U36" s="10"/>
      <c r="V36" s="10"/>
      <c r="W36" s="11"/>
      <c r="X36" s="10"/>
      <c r="Y36" s="10"/>
      <c r="Z36" s="10"/>
      <c r="AA36" s="10"/>
      <c r="AB36" s="11"/>
      <c r="AC36" s="10"/>
      <c r="AD36" s="10"/>
      <c r="AE36" s="10"/>
      <c r="AF36" s="10"/>
      <c r="AG36" s="11"/>
      <c r="AH36" s="10"/>
      <c r="AI36" s="10"/>
      <c r="AJ36" s="10"/>
      <c r="AK36" s="10"/>
      <c r="AL36" s="11"/>
      <c r="AM36" s="9"/>
      <c r="AN36" s="10"/>
      <c r="AO36" s="10"/>
      <c r="AP36" s="10"/>
      <c r="AQ36" s="11"/>
      <c r="AR36" s="10"/>
      <c r="AS36" s="10"/>
      <c r="AT36" s="10"/>
      <c r="AU36" s="10"/>
      <c r="AV36" s="11"/>
      <c r="AW36" s="10"/>
      <c r="BC36"/>
      <c r="BD36"/>
      <c r="BE36"/>
      <c r="BR36"/>
      <c r="BS36"/>
      <c r="BT36"/>
    </row>
  </sheetData>
  <conditionalFormatting sqref="A1:XFD1048576">
    <cfRule type="cellIs" dxfId="0" priority="1" operator="equal">
      <formula>"P"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tabSelected="1" workbookViewId="0">
      <selection activeCell="E24" sqref="A1:E24"/>
    </sheetView>
  </sheetViews>
  <sheetFormatPr defaultRowHeight="14.5" x14ac:dyDescent="0.35"/>
  <cols>
    <col min="1" max="1" width="68.7265625" bestFit="1" customWidth="1"/>
    <col min="2" max="2" width="10.26953125" bestFit="1" customWidth="1"/>
    <col min="3" max="3" width="11.54296875" bestFit="1" customWidth="1"/>
    <col min="4" max="4" width="12.54296875" bestFit="1" customWidth="1"/>
    <col min="5" max="5" width="78.26953125" customWidth="1"/>
    <col min="7" max="7" width="52.81640625" bestFit="1" customWidth="1"/>
    <col min="8" max="8" width="12.54296875" bestFit="1" customWidth="1"/>
  </cols>
  <sheetData>
    <row r="2" spans="1:8" x14ac:dyDescent="0.35">
      <c r="G2" s="19"/>
      <c r="H2" s="19"/>
    </row>
    <row r="3" spans="1:8" x14ac:dyDescent="0.35">
      <c r="G3" s="41" t="s">
        <v>26</v>
      </c>
      <c r="H3" s="44">
        <f>'Back-up'!E10</f>
        <v>13625.58</v>
      </c>
    </row>
    <row r="4" spans="1:8" x14ac:dyDescent="0.35">
      <c r="A4" t="s">
        <v>15</v>
      </c>
      <c r="G4" s="41" t="s">
        <v>27</v>
      </c>
      <c r="H4" s="44">
        <f>'Back-up'!E14</f>
        <v>26189.239999999998</v>
      </c>
    </row>
    <row r="5" spans="1:8" x14ac:dyDescent="0.35">
      <c r="A5" t="s">
        <v>16</v>
      </c>
      <c r="G5" s="41" t="s">
        <v>47</v>
      </c>
      <c r="H5" s="44">
        <f>'Back-up'!E19</f>
        <v>4301.1499999999996</v>
      </c>
    </row>
    <row r="6" spans="1:8" x14ac:dyDescent="0.35">
      <c r="A6" t="s">
        <v>17</v>
      </c>
      <c r="C6" s="48"/>
      <c r="D6" s="49"/>
      <c r="G6" s="41" t="s">
        <v>44</v>
      </c>
      <c r="H6" s="44">
        <f>'Back-up'!E24</f>
        <v>5149.3999999999996</v>
      </c>
    </row>
    <row r="7" spans="1:8" x14ac:dyDescent="0.35">
      <c r="C7" s="45"/>
      <c r="D7" s="46"/>
      <c r="G7" s="41" t="s">
        <v>69</v>
      </c>
      <c r="H7" s="44">
        <f>'Back-up'!E29</f>
        <v>470965.06</v>
      </c>
    </row>
    <row r="8" spans="1:8" x14ac:dyDescent="0.35">
      <c r="D8" s="47">
        <f>SUM(D10:D22)</f>
        <v>925815.73</v>
      </c>
    </row>
    <row r="9" spans="1:8" ht="15" thickBot="1" x14ac:dyDescent="0.4">
      <c r="A9" s="20" t="s">
        <v>13</v>
      </c>
      <c r="B9" s="20" t="s">
        <v>19</v>
      </c>
      <c r="C9" s="20" t="s">
        <v>20</v>
      </c>
      <c r="D9" s="20" t="s">
        <v>21</v>
      </c>
      <c r="E9" s="20" t="s">
        <v>14</v>
      </c>
    </row>
    <row r="10" spans="1:8" ht="15" thickTop="1" x14ac:dyDescent="0.35">
      <c r="A10" s="42" t="s">
        <v>48</v>
      </c>
      <c r="B10" s="39">
        <v>15</v>
      </c>
      <c r="C10" s="40">
        <f>H5</f>
        <v>4301.1499999999996</v>
      </c>
      <c r="D10" s="40">
        <f>C10*B10</f>
        <v>64517.249999999993</v>
      </c>
      <c r="E10" s="55" t="s">
        <v>72</v>
      </c>
      <c r="G10" t="s">
        <v>57</v>
      </c>
    </row>
    <row r="11" spans="1:8" x14ac:dyDescent="0.35">
      <c r="A11" s="42" t="s">
        <v>49</v>
      </c>
      <c r="B11" s="39">
        <v>6</v>
      </c>
      <c r="C11" s="40">
        <f>H5</f>
        <v>4301.1499999999996</v>
      </c>
      <c r="D11" s="40">
        <f>C11*B11</f>
        <v>25806.899999999998</v>
      </c>
      <c r="E11" s="50" t="s">
        <v>73</v>
      </c>
    </row>
    <row r="12" spans="1:8" x14ac:dyDescent="0.35">
      <c r="A12" s="42" t="s">
        <v>50</v>
      </c>
      <c r="B12" s="39">
        <v>15</v>
      </c>
      <c r="C12" s="40">
        <f>H5</f>
        <v>4301.1499999999996</v>
      </c>
      <c r="D12" s="40">
        <f>C12*B12</f>
        <v>64517.249999999993</v>
      </c>
      <c r="E12" s="50" t="s">
        <v>74</v>
      </c>
    </row>
    <row r="13" spans="1:8" x14ac:dyDescent="0.35">
      <c r="A13" s="42" t="s">
        <v>56</v>
      </c>
      <c r="B13" s="39">
        <v>15</v>
      </c>
      <c r="C13" s="40">
        <f>H5</f>
        <v>4301.1499999999996</v>
      </c>
      <c r="D13" s="40">
        <f>C13*B13</f>
        <v>64517.249999999993</v>
      </c>
      <c r="E13" s="50" t="s">
        <v>75</v>
      </c>
    </row>
    <row r="14" spans="1:8" x14ac:dyDescent="0.35">
      <c r="A14" s="42" t="s">
        <v>55</v>
      </c>
      <c r="B14" s="39">
        <v>10</v>
      </c>
      <c r="C14" s="40">
        <f>H6</f>
        <v>5149.3999999999996</v>
      </c>
      <c r="D14" s="40">
        <f>C14*B14</f>
        <v>51494</v>
      </c>
      <c r="E14" s="50" t="s">
        <v>76</v>
      </c>
    </row>
    <row r="15" spans="1:8" ht="29" x14ac:dyDescent="0.35">
      <c r="A15" s="43" t="s">
        <v>51</v>
      </c>
      <c r="B15" s="39">
        <v>12</v>
      </c>
      <c r="C15" s="40">
        <f>H4/B15</f>
        <v>2182.4366666666665</v>
      </c>
      <c r="D15" s="40">
        <f t="shared" ref="D15:D22" si="0">C15*B15</f>
        <v>26189.239999999998</v>
      </c>
      <c r="E15" s="50" t="s">
        <v>77</v>
      </c>
    </row>
    <row r="16" spans="1:8" x14ac:dyDescent="0.35">
      <c r="A16" s="43" t="s">
        <v>52</v>
      </c>
      <c r="B16" s="39">
        <v>8</v>
      </c>
      <c r="C16" s="40">
        <f>H6</f>
        <v>5149.3999999999996</v>
      </c>
      <c r="D16" s="40">
        <f t="shared" si="0"/>
        <v>41195.199999999997</v>
      </c>
      <c r="E16" s="50" t="s">
        <v>78</v>
      </c>
    </row>
    <row r="17" spans="1:5" ht="29" x14ac:dyDescent="0.35">
      <c r="A17" s="43" t="s">
        <v>53</v>
      </c>
      <c r="B17" s="39">
        <v>10</v>
      </c>
      <c r="C17" s="40">
        <f>H6</f>
        <v>5149.3999999999996</v>
      </c>
      <c r="D17" s="40">
        <f t="shared" si="0"/>
        <v>51494</v>
      </c>
      <c r="E17" s="50" t="s">
        <v>79</v>
      </c>
    </row>
    <row r="18" spans="1:5" x14ac:dyDescent="0.35">
      <c r="A18" s="42" t="s">
        <v>54</v>
      </c>
      <c r="B18" s="39">
        <v>10</v>
      </c>
      <c r="C18" s="40">
        <f>H6</f>
        <v>5149.3999999999996</v>
      </c>
      <c r="D18" s="40">
        <f t="shared" si="0"/>
        <v>51494</v>
      </c>
      <c r="E18" s="50" t="s">
        <v>80</v>
      </c>
    </row>
    <row r="19" spans="1:5" ht="43.5" x14ac:dyDescent="0.35">
      <c r="A19" s="42" t="s">
        <v>70</v>
      </c>
      <c r="B19" s="39">
        <v>27</v>
      </c>
      <c r="C19" s="40">
        <f>H7/B19</f>
        <v>17443.150370370371</v>
      </c>
      <c r="D19" s="40">
        <f t="shared" si="0"/>
        <v>470965.06</v>
      </c>
      <c r="E19" s="50" t="s">
        <v>81</v>
      </c>
    </row>
    <row r="20" spans="1:5" x14ac:dyDescent="0.35">
      <c r="A20" s="43" t="s">
        <v>88</v>
      </c>
      <c r="B20" s="39">
        <v>1</v>
      </c>
      <c r="C20" s="40">
        <f>H3</f>
        <v>13625.58</v>
      </c>
      <c r="D20" s="40">
        <f t="shared" si="0"/>
        <v>13625.58</v>
      </c>
      <c r="E20" s="42" t="s">
        <v>89</v>
      </c>
    </row>
    <row r="21" spans="1:5" x14ac:dyDescent="0.35">
      <c r="A21" s="43"/>
      <c r="B21" s="39"/>
      <c r="C21" s="40"/>
      <c r="D21" s="40">
        <f t="shared" si="0"/>
        <v>0</v>
      </c>
      <c r="E21" s="42"/>
    </row>
    <row r="22" spans="1:5" x14ac:dyDescent="0.35">
      <c r="A22" s="43"/>
      <c r="B22" s="39"/>
      <c r="C22" s="40"/>
      <c r="D22" s="40">
        <f t="shared" si="0"/>
        <v>0</v>
      </c>
      <c r="E22" s="42"/>
    </row>
  </sheetData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8"/>
  <sheetViews>
    <sheetView topLeftCell="A7" workbookViewId="0">
      <selection activeCell="A40" sqref="A40"/>
    </sheetView>
  </sheetViews>
  <sheetFormatPr defaultRowHeight="14.5" x14ac:dyDescent="0.35"/>
  <cols>
    <col min="1" max="1" width="52.81640625" bestFit="1" customWidth="1"/>
    <col min="2" max="2" width="14.81640625" customWidth="1"/>
    <col min="3" max="3" width="13.453125" customWidth="1"/>
    <col min="4" max="4" width="12" customWidth="1"/>
    <col min="5" max="5" width="12.54296875" bestFit="1" customWidth="1"/>
    <col min="6" max="6" width="67.81640625" bestFit="1" customWidth="1"/>
  </cols>
  <sheetData>
    <row r="4" spans="1:6" x14ac:dyDescent="0.35">
      <c r="A4" t="s">
        <v>15</v>
      </c>
    </row>
    <row r="5" spans="1:6" x14ac:dyDescent="0.35">
      <c r="A5" t="s">
        <v>16</v>
      </c>
    </row>
    <row r="6" spans="1:6" x14ac:dyDescent="0.35">
      <c r="A6" t="s">
        <v>18</v>
      </c>
    </row>
    <row r="9" spans="1:6" ht="15" thickBot="1" x14ac:dyDescent="0.4">
      <c r="A9" s="20" t="s">
        <v>13</v>
      </c>
      <c r="B9" s="20" t="s">
        <v>82</v>
      </c>
      <c r="C9" s="20" t="s">
        <v>19</v>
      </c>
      <c r="D9" s="20" t="s">
        <v>20</v>
      </c>
      <c r="E9" s="20" t="s">
        <v>21</v>
      </c>
      <c r="F9" s="20" t="s">
        <v>14</v>
      </c>
    </row>
    <row r="10" spans="1:6" ht="15" thickTop="1" x14ac:dyDescent="0.35">
      <c r="A10" s="35" t="s">
        <v>26</v>
      </c>
      <c r="B10" s="51" t="s">
        <v>86</v>
      </c>
      <c r="C10" s="36"/>
      <c r="D10" s="36"/>
      <c r="E10" s="37">
        <f>SUM(E11:E13)</f>
        <v>13625.58</v>
      </c>
      <c r="F10" s="38"/>
    </row>
    <row r="11" spans="1:6" x14ac:dyDescent="0.35">
      <c r="A11" s="23" t="s">
        <v>22</v>
      </c>
      <c r="B11" s="53">
        <v>1</v>
      </c>
      <c r="C11" s="21">
        <v>1</v>
      </c>
      <c r="D11" s="22">
        <v>2900</v>
      </c>
      <c r="E11" s="22">
        <f>D11*C11</f>
        <v>2900</v>
      </c>
      <c r="F11" s="24" t="s">
        <v>23</v>
      </c>
    </row>
    <row r="12" spans="1:6" x14ac:dyDescent="0.35">
      <c r="A12" s="23" t="s">
        <v>24</v>
      </c>
      <c r="B12" s="53">
        <v>2</v>
      </c>
      <c r="C12" s="21">
        <v>3</v>
      </c>
      <c r="D12" s="22">
        <v>241.86</v>
      </c>
      <c r="E12" s="22">
        <f>D12*C12</f>
        <v>725.58</v>
      </c>
      <c r="F12" s="24" t="s">
        <v>25</v>
      </c>
    </row>
    <row r="13" spans="1:6" ht="15" thickBot="1" x14ac:dyDescent="0.4">
      <c r="A13" s="25" t="s">
        <v>45</v>
      </c>
      <c r="B13" s="54" t="s">
        <v>83</v>
      </c>
      <c r="C13" s="26">
        <v>10</v>
      </c>
      <c r="D13" s="27">
        <v>1000</v>
      </c>
      <c r="E13" s="27">
        <f>D13*C13</f>
        <v>10000</v>
      </c>
      <c r="F13" s="28" t="s">
        <v>46</v>
      </c>
    </row>
    <row r="14" spans="1:6" x14ac:dyDescent="0.35">
      <c r="A14" s="30" t="s">
        <v>27</v>
      </c>
      <c r="B14" s="51" t="s">
        <v>86</v>
      </c>
      <c r="C14" s="31"/>
      <c r="D14" s="32"/>
      <c r="E14" s="33">
        <f>SUM(E15:E18)</f>
        <v>26189.239999999998</v>
      </c>
      <c r="F14" s="34"/>
    </row>
    <row r="15" spans="1:6" x14ac:dyDescent="0.35">
      <c r="A15" s="29" t="s">
        <v>28</v>
      </c>
      <c r="B15" s="52">
        <v>4</v>
      </c>
      <c r="C15" s="21">
        <v>2</v>
      </c>
      <c r="D15" s="22">
        <v>350</v>
      </c>
      <c r="E15" s="22">
        <f t="shared" ref="E15:E36" si="0">D15*C15</f>
        <v>700</v>
      </c>
      <c r="F15" s="24" t="s">
        <v>29</v>
      </c>
    </row>
    <row r="16" spans="1:6" x14ac:dyDescent="0.35">
      <c r="A16" s="29" t="s">
        <v>30</v>
      </c>
      <c r="B16" s="52">
        <v>5</v>
      </c>
      <c r="C16" s="21">
        <v>12</v>
      </c>
      <c r="D16" s="22">
        <v>1808.77</v>
      </c>
      <c r="E16" s="22">
        <f t="shared" si="0"/>
        <v>21705.239999999998</v>
      </c>
      <c r="F16" s="24" t="s">
        <v>31</v>
      </c>
    </row>
    <row r="17" spans="1:6" x14ac:dyDescent="0.35">
      <c r="A17" s="23" t="s">
        <v>32</v>
      </c>
      <c r="B17" s="53">
        <v>6</v>
      </c>
      <c r="C17" s="21">
        <v>4</v>
      </c>
      <c r="D17" s="22">
        <v>390</v>
      </c>
      <c r="E17" s="22">
        <f t="shared" si="0"/>
        <v>1560</v>
      </c>
      <c r="F17" s="24" t="s">
        <v>33</v>
      </c>
    </row>
    <row r="18" spans="1:6" ht="15" thickBot="1" x14ac:dyDescent="0.4">
      <c r="A18" s="25" t="s">
        <v>34</v>
      </c>
      <c r="B18" s="54">
        <v>7</v>
      </c>
      <c r="C18" s="26">
        <v>4</v>
      </c>
      <c r="D18" s="27">
        <v>556</v>
      </c>
      <c r="E18" s="27">
        <f t="shared" si="0"/>
        <v>2224</v>
      </c>
      <c r="F18" s="28" t="s">
        <v>35</v>
      </c>
    </row>
    <row r="19" spans="1:6" x14ac:dyDescent="0.35">
      <c r="A19" s="30" t="s">
        <v>47</v>
      </c>
      <c r="B19" s="51" t="s">
        <v>86</v>
      </c>
      <c r="C19" s="31"/>
      <c r="D19" s="32"/>
      <c r="E19" s="33">
        <f>SUM(E20:E23)</f>
        <v>4301.1499999999996</v>
      </c>
      <c r="F19" s="34"/>
    </row>
    <row r="20" spans="1:6" x14ac:dyDescent="0.35">
      <c r="A20" s="29" t="s">
        <v>28</v>
      </c>
      <c r="B20" s="52">
        <v>15</v>
      </c>
      <c r="C20" s="21">
        <v>1</v>
      </c>
      <c r="D20" s="22">
        <v>350</v>
      </c>
      <c r="E20" s="22">
        <f t="shared" si="0"/>
        <v>350</v>
      </c>
      <c r="F20" s="24" t="s">
        <v>29</v>
      </c>
    </row>
    <row r="21" spans="1:6" x14ac:dyDescent="0.35">
      <c r="A21" s="29" t="s">
        <v>30</v>
      </c>
      <c r="B21" s="52">
        <v>16</v>
      </c>
      <c r="C21" s="21">
        <v>1</v>
      </c>
      <c r="D21" s="22">
        <v>2052.75</v>
      </c>
      <c r="E21" s="22">
        <f t="shared" si="0"/>
        <v>2052.75</v>
      </c>
      <c r="F21" s="24" t="s">
        <v>36</v>
      </c>
    </row>
    <row r="22" spans="1:6" x14ac:dyDescent="0.35">
      <c r="A22" s="23" t="s">
        <v>37</v>
      </c>
      <c r="B22" s="53">
        <v>17</v>
      </c>
      <c r="C22" s="21">
        <v>1</v>
      </c>
      <c r="D22" s="22">
        <v>420</v>
      </c>
      <c r="E22" s="22">
        <f t="shared" si="0"/>
        <v>420</v>
      </c>
      <c r="F22" s="24" t="s">
        <v>38</v>
      </c>
    </row>
    <row r="23" spans="1:6" ht="15" thickBot="1" x14ac:dyDescent="0.4">
      <c r="A23" s="25" t="s">
        <v>39</v>
      </c>
      <c r="B23" s="54" t="s">
        <v>83</v>
      </c>
      <c r="C23" s="26">
        <f>8*3</f>
        <v>24</v>
      </c>
      <c r="D23" s="27">
        <f>40*1.54</f>
        <v>61.6</v>
      </c>
      <c r="E23" s="27">
        <f t="shared" si="0"/>
        <v>1478.4</v>
      </c>
      <c r="F23" s="28" t="s">
        <v>40</v>
      </c>
    </row>
    <row r="24" spans="1:6" x14ac:dyDescent="0.35">
      <c r="A24" s="30" t="s">
        <v>44</v>
      </c>
      <c r="B24" s="51" t="s">
        <v>86</v>
      </c>
      <c r="C24" s="31"/>
      <c r="D24" s="32"/>
      <c r="E24" s="33">
        <f>SUM(E25:E28)</f>
        <v>5149.3999999999996</v>
      </c>
      <c r="F24" s="34"/>
    </row>
    <row r="25" spans="1:6" x14ac:dyDescent="0.35">
      <c r="A25" s="29" t="s">
        <v>28</v>
      </c>
      <c r="B25" s="52">
        <v>9</v>
      </c>
      <c r="C25" s="21">
        <v>2</v>
      </c>
      <c r="D25" s="22">
        <v>350</v>
      </c>
      <c r="E25" s="22">
        <f t="shared" si="0"/>
        <v>700</v>
      </c>
      <c r="F25" s="24" t="s">
        <v>29</v>
      </c>
    </row>
    <row r="26" spans="1:6" x14ac:dyDescent="0.35">
      <c r="A26" s="56" t="s">
        <v>30</v>
      </c>
      <c r="B26" s="52">
        <v>10</v>
      </c>
      <c r="C26" s="21">
        <v>2</v>
      </c>
      <c r="D26" s="22">
        <v>1032.7</v>
      </c>
      <c r="E26" s="22">
        <f t="shared" si="0"/>
        <v>2065.4</v>
      </c>
      <c r="F26" s="57" t="s">
        <v>92</v>
      </c>
    </row>
    <row r="27" spans="1:6" x14ac:dyDescent="0.35">
      <c r="A27" s="23" t="s">
        <v>32</v>
      </c>
      <c r="B27" s="53" t="s">
        <v>84</v>
      </c>
      <c r="C27" s="21">
        <v>4</v>
      </c>
      <c r="D27" s="22">
        <v>350</v>
      </c>
      <c r="E27" s="22">
        <f t="shared" si="0"/>
        <v>1400</v>
      </c>
      <c r="F27" s="24" t="s">
        <v>43</v>
      </c>
    </row>
    <row r="28" spans="1:6" ht="15" thickBot="1" x14ac:dyDescent="0.4">
      <c r="A28" s="25" t="s">
        <v>41</v>
      </c>
      <c r="B28" s="54">
        <v>13</v>
      </c>
      <c r="C28" s="26">
        <v>2</v>
      </c>
      <c r="D28" s="27">
        <v>492</v>
      </c>
      <c r="E28" s="27">
        <f t="shared" si="0"/>
        <v>984</v>
      </c>
      <c r="F28" s="28" t="s">
        <v>42</v>
      </c>
    </row>
    <row r="29" spans="1:6" x14ac:dyDescent="0.35">
      <c r="A29" s="30" t="s">
        <v>85</v>
      </c>
      <c r="B29" s="51" t="s">
        <v>87</v>
      </c>
      <c r="C29" s="31"/>
      <c r="D29" s="32"/>
      <c r="E29" s="33">
        <f>SUM(E30:E37)</f>
        <v>470965.06</v>
      </c>
      <c r="F29" s="34"/>
    </row>
    <row r="30" spans="1:6" x14ac:dyDescent="0.35">
      <c r="A30" s="29" t="s">
        <v>58</v>
      </c>
      <c r="B30" s="52">
        <v>1</v>
      </c>
      <c r="C30" s="21">
        <v>1</v>
      </c>
      <c r="D30" s="22">
        <v>650</v>
      </c>
      <c r="E30" s="22">
        <f t="shared" ref="E30:E33" si="1">D30*C30</f>
        <v>650</v>
      </c>
      <c r="F30" s="24" t="s">
        <v>59</v>
      </c>
    </row>
    <row r="31" spans="1:6" x14ac:dyDescent="0.35">
      <c r="A31" s="29" t="s">
        <v>60</v>
      </c>
      <c r="B31" s="52">
        <v>2</v>
      </c>
      <c r="C31" s="21">
        <v>1</v>
      </c>
      <c r="D31" s="22">
        <v>241.86</v>
      </c>
      <c r="E31" s="22">
        <f t="shared" si="1"/>
        <v>241.86</v>
      </c>
      <c r="F31" s="24" t="s">
        <v>61</v>
      </c>
    </row>
    <row r="32" spans="1:6" x14ac:dyDescent="0.35">
      <c r="A32" s="29" t="s">
        <v>28</v>
      </c>
      <c r="B32" s="52">
        <v>4</v>
      </c>
      <c r="C32" s="21">
        <v>7</v>
      </c>
      <c r="D32" s="22">
        <v>350</v>
      </c>
      <c r="E32" s="22">
        <f t="shared" si="1"/>
        <v>2450</v>
      </c>
      <c r="F32" s="24" t="s">
        <v>90</v>
      </c>
    </row>
    <row r="33" spans="1:6" x14ac:dyDescent="0.35">
      <c r="A33" s="29" t="s">
        <v>30</v>
      </c>
      <c r="B33" s="52">
        <v>3</v>
      </c>
      <c r="C33" s="21">
        <v>27</v>
      </c>
      <c r="D33" s="22">
        <f>12233.7/2</f>
        <v>6116.85</v>
      </c>
      <c r="E33" s="22">
        <f t="shared" si="1"/>
        <v>165154.95000000001</v>
      </c>
      <c r="F33" s="24" t="s">
        <v>64</v>
      </c>
    </row>
    <row r="34" spans="1:6" x14ac:dyDescent="0.35">
      <c r="A34" s="19" t="s">
        <v>62</v>
      </c>
      <c r="B34" s="21">
        <v>5</v>
      </c>
      <c r="C34" s="21">
        <v>27</v>
      </c>
      <c r="D34" s="22">
        <f>(338*30)</f>
        <v>10140</v>
      </c>
      <c r="E34" s="22">
        <f t="shared" si="0"/>
        <v>273780</v>
      </c>
      <c r="F34" s="19" t="s">
        <v>71</v>
      </c>
    </row>
    <row r="35" spans="1:6" x14ac:dyDescent="0.35">
      <c r="A35" s="19" t="s">
        <v>63</v>
      </c>
      <c r="B35" s="21">
        <v>6</v>
      </c>
      <c r="C35" s="21">
        <v>1</v>
      </c>
      <c r="D35" s="22">
        <v>350</v>
      </c>
      <c r="E35" s="22">
        <f t="shared" si="0"/>
        <v>350</v>
      </c>
      <c r="F35" s="19" t="s">
        <v>91</v>
      </c>
    </row>
    <row r="36" spans="1:6" x14ac:dyDescent="0.35">
      <c r="A36" s="19" t="s">
        <v>65</v>
      </c>
      <c r="B36" s="21">
        <v>9</v>
      </c>
      <c r="C36" s="21">
        <v>27</v>
      </c>
      <c r="D36" s="22">
        <v>978.75</v>
      </c>
      <c r="E36" s="22">
        <f t="shared" si="0"/>
        <v>26426.25</v>
      </c>
      <c r="F36" s="19" t="s">
        <v>68</v>
      </c>
    </row>
    <row r="37" spans="1:6" x14ac:dyDescent="0.35">
      <c r="A37" s="19" t="s">
        <v>66</v>
      </c>
      <c r="B37" s="21">
        <v>7</v>
      </c>
      <c r="C37" s="21">
        <v>4</v>
      </c>
      <c r="D37" s="22">
        <v>478</v>
      </c>
      <c r="E37" s="22">
        <f t="shared" ref="E37:E38" si="2">D37*C37</f>
        <v>1912</v>
      </c>
      <c r="F37" s="19" t="s">
        <v>67</v>
      </c>
    </row>
    <row r="38" spans="1:6" x14ac:dyDescent="0.35">
      <c r="A38" s="19"/>
      <c r="B38" s="19"/>
      <c r="C38" s="21"/>
      <c r="D38" s="22"/>
      <c r="E38" s="22">
        <f t="shared" si="2"/>
        <v>0</v>
      </c>
      <c r="F38" s="1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NBCU-G Scheme 1</vt:lpstr>
      <vt:lpstr>Cost Analysis</vt:lpstr>
      <vt:lpstr>Back-up</vt:lpstr>
    </vt:vector>
  </TitlesOfParts>
  <Company>Morley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Ly-Pham</dc:creator>
  <cp:lastModifiedBy>Diego Ramirez</cp:lastModifiedBy>
  <cp:lastPrinted>2018-01-08T00:13:11Z</cp:lastPrinted>
  <dcterms:created xsi:type="dcterms:W3CDTF">2013-07-18T19:59:02Z</dcterms:created>
  <dcterms:modified xsi:type="dcterms:W3CDTF">2018-01-08T00:15:22Z</dcterms:modified>
</cp:coreProperties>
</file>